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<sst xmlns="http://schemas.openxmlformats.org/spreadsheetml/2006/main" count="279" uniqueCount="133">
  <si>
    <t>№ п/п</t>
  </si>
  <si>
    <t>Адрес дома</t>
  </si>
  <si>
    <t>пр. Курчатова, д. 19</t>
  </si>
  <si>
    <t>ул. М.Кошевого, д.40</t>
  </si>
  <si>
    <t>ул. М.Кошевого, д.68</t>
  </si>
  <si>
    <t>ул. М.Кошевого, д.50</t>
  </si>
  <si>
    <t>ул. М.Кошевого, д.30</t>
  </si>
  <si>
    <t>просп. Мира, д. 20</t>
  </si>
  <si>
    <t>просп. Мира, д. 12</t>
  </si>
  <si>
    <t>Всего</t>
  </si>
  <si>
    <t>ул. Черникова, 22</t>
  </si>
  <si>
    <t>ул. Ак. Королёва,3</t>
  </si>
  <si>
    <t>ул. Ленинградская, 15</t>
  </si>
  <si>
    <t>просп.Мира, 57</t>
  </si>
  <si>
    <t>ул. М.Кошевого, д.36</t>
  </si>
  <si>
    <t>ул. Энтузиастов 25</t>
  </si>
  <si>
    <t>ул. Энтузиастов, 25а</t>
  </si>
  <si>
    <t>ул. Энтузиастов, 23а</t>
  </si>
  <si>
    <t>ул. Черникова, 31</t>
  </si>
  <si>
    <t>ул. Гагарина, 50</t>
  </si>
  <si>
    <t xml:space="preserve">БВП, 36 </t>
  </si>
  <si>
    <t>ул. Окт. Шоссе, 31</t>
  </si>
  <si>
    <t>ул. Черникова, 21</t>
  </si>
  <si>
    <t>ул. Черникова, 19</t>
  </si>
  <si>
    <t>ул. Ленинградская, 17</t>
  </si>
  <si>
    <t>ул. Гагарина, 73</t>
  </si>
  <si>
    <t>ул. М.Кошевого, д.52</t>
  </si>
  <si>
    <t>ул. М.Кошевого, д.62</t>
  </si>
  <si>
    <t>ООО "Уют-2"</t>
  </si>
  <si>
    <t>ООО "ЖЭК-5"</t>
  </si>
  <si>
    <t>ООО УК "ЖИЛСТРОЙ"</t>
  </si>
  <si>
    <t>К-во лифтов</t>
  </si>
  <si>
    <t>Год ввода в эксплуатацию</t>
  </si>
  <si>
    <t>ООО "ЖЭК-1"</t>
  </si>
  <si>
    <t>ООО "Уют-1"</t>
  </si>
  <si>
    <t>ООО "Уют"</t>
  </si>
  <si>
    <t>ТСЖ "Родник"</t>
  </si>
  <si>
    <t>ул. М.Кошевого, д. 24</t>
  </si>
  <si>
    <t>срок эксплуатации которых заканчивается в 2017 году</t>
  </si>
  <si>
    <t>ИТОГО</t>
  </si>
  <si>
    <t>Дата окончания срока эксплуатации</t>
  </si>
  <si>
    <t>ул. Степная, д. 189</t>
  </si>
  <si>
    <t>ООО "Милана"</t>
  </si>
  <si>
    <t>ул. 30 лет Победы, 10</t>
  </si>
  <si>
    <t>БВП, 38 (3-6)</t>
  </si>
  <si>
    <t>БВП, 34 (1 - 3)</t>
  </si>
  <si>
    <t>Ориентировочная стоимость ремонта               (тыс. руб.)</t>
  </si>
  <si>
    <t>Перечень многоквартирных домов с лифтами, нормативный</t>
  </si>
  <si>
    <t>Ориентировочная сумма возмещения средств местного бюджета                        ( тыс. руб.)</t>
  </si>
  <si>
    <t>Начальник ОКР</t>
  </si>
  <si>
    <t>А.П.Мещерякова</t>
  </si>
  <si>
    <t xml:space="preserve"> </t>
  </si>
  <si>
    <t>УТВЕРЖДАЮ:</t>
  </si>
  <si>
    <t>Заместитель главы Администрации города</t>
  </si>
  <si>
    <t xml:space="preserve">Волгодонска по городскому хозяйству </t>
  </si>
  <si>
    <t xml:space="preserve">  __________________ А.М. Милосердов</t>
  </si>
  <si>
    <t>" ___ " _____________________ 2017 г.</t>
  </si>
  <si>
    <t>20.11-15.12.2017</t>
  </si>
  <si>
    <t>30.04-31.05.2017</t>
  </si>
  <si>
    <t>31.03-30.04.2017</t>
  </si>
  <si>
    <t>10.04-10.05.2017</t>
  </si>
  <si>
    <t>10.03-31.03.2017</t>
  </si>
  <si>
    <t>10.10-30.10.2017</t>
  </si>
  <si>
    <t>01.04-30.04.2017</t>
  </si>
  <si>
    <t>10.05-31.05.2017</t>
  </si>
  <si>
    <t>10.11-15.12.2017</t>
  </si>
  <si>
    <t>30.09.-31.10.2017</t>
  </si>
  <si>
    <t>30.09-31.10.2017</t>
  </si>
  <si>
    <t>31.08-30.09.2017</t>
  </si>
  <si>
    <t>30.04-30.05.2017</t>
  </si>
  <si>
    <t>Первый квартал</t>
  </si>
  <si>
    <t>Второй квартал</t>
  </si>
  <si>
    <t>Третий квартал</t>
  </si>
  <si>
    <t>Четвёртый квартал</t>
  </si>
  <si>
    <t>ИТОГО  IV квартал</t>
  </si>
  <si>
    <t>Итого III квартал</t>
  </si>
  <si>
    <t>Итого II квартал</t>
  </si>
  <si>
    <t>Итого I квартал</t>
  </si>
  <si>
    <t>БВП, 34 (1-3)</t>
  </si>
  <si>
    <t>ВСЕГО 2017 год</t>
  </si>
  <si>
    <t>03.03.2017</t>
  </si>
  <si>
    <t>Год ввода лифта в эксплуатацию</t>
  </si>
  <si>
    <t>16.01-31.01.2017</t>
  </si>
  <si>
    <t>15.02- 28.02.2017</t>
  </si>
  <si>
    <t>Вид ремонта</t>
  </si>
  <si>
    <t>29265,0,</t>
  </si>
  <si>
    <t>15.03-31.03.2017</t>
  </si>
  <si>
    <t>Сумма возмещения средств местного бюджета                        (  руб.)</t>
  </si>
  <si>
    <t>Стоимость капитального ремонта       (руб.)</t>
  </si>
  <si>
    <t>4</t>
  </si>
  <si>
    <t>6</t>
  </si>
  <si>
    <t>15.11-10.12.2017</t>
  </si>
  <si>
    <t>нормативный срок эксплуатации которых заканчивается в 2017 году</t>
  </si>
  <si>
    <t xml:space="preserve">График проведения ремонта лифтов,  </t>
  </si>
  <si>
    <t xml:space="preserve"> текущий</t>
  </si>
  <si>
    <t xml:space="preserve">  текущий</t>
  </si>
  <si>
    <t>капитальный</t>
  </si>
  <si>
    <t>Дата проведения работ по ремонту лифтов             (план)</t>
  </si>
  <si>
    <t>Дата завершения работ      (факт)</t>
  </si>
  <si>
    <t>31.03.-20.04.2017</t>
  </si>
  <si>
    <t>выполнен</t>
  </si>
  <si>
    <t>14.04-24.04.2017</t>
  </si>
  <si>
    <t>5-кап. 1-тек.</t>
  </si>
  <si>
    <t>3- кап. 1 - тек.</t>
  </si>
  <si>
    <t>4-кап. 1-тек.</t>
  </si>
  <si>
    <t>Выполнено: всего</t>
  </si>
  <si>
    <t>в т.ч. капремонт</t>
  </si>
  <si>
    <t>29.05 - 29.06,2017</t>
  </si>
  <si>
    <t>УО ООО УК "ЖИЛСТРОЙ", подрядчик - ООО "Жилстрой-ЖЭК-3"</t>
  </si>
  <si>
    <t xml:space="preserve">УО ООО "Уют - 2", подрядчик ООО "Лифтёр-1" </t>
  </si>
  <si>
    <t>УО ООО "ЖЭК-5", подрядчик ООО "Лифтремонт"</t>
  </si>
  <si>
    <t>УО ООО "Уют", подрядчик ООО "Лифтремонт"</t>
  </si>
  <si>
    <t>УО ООО "Уют - 1", подрядчик ООО "Лифтремонт"</t>
  </si>
  <si>
    <t>УО ООО "Уют - 2", подрядчик ООО "Лифтремонт"</t>
  </si>
  <si>
    <t>УО ООО "Милана", подрядчик ООО "Лифтремонт"</t>
  </si>
  <si>
    <t>УО ООО "ЖЭК-1", подрядчик ООО "Лифтремонт"</t>
  </si>
  <si>
    <t>ТСЖ "Родник", подрядчик ООО "Лифтремонт"</t>
  </si>
  <si>
    <t xml:space="preserve"> Всего</t>
  </si>
  <si>
    <t xml:space="preserve">УО ООО "Уют ", подрядчик ООО "Лифтёр-1" </t>
  </si>
  <si>
    <t xml:space="preserve">УО ООО "Уют 1 ", подрядчик ООО "Лифтёр-1" </t>
  </si>
  <si>
    <t xml:space="preserve">УО ООО "Уют-2  ", подрядчик ООО "Лифтёр-1" </t>
  </si>
  <si>
    <t>19.06.-29.06.2017</t>
  </si>
  <si>
    <t>текущий</t>
  </si>
  <si>
    <t>2-кап, 2-тек</t>
  </si>
  <si>
    <t>3- кап. 2 - тек.</t>
  </si>
  <si>
    <t>5-кап. 1 - тек.</t>
  </si>
  <si>
    <t>1-кап. 2 - тек.</t>
  </si>
  <si>
    <t xml:space="preserve">3 кап, 1 -тек </t>
  </si>
  <si>
    <t>оплачено</t>
  </si>
  <si>
    <t>в работе</t>
  </si>
  <si>
    <t>по состоянию на 27.10.2017</t>
  </si>
  <si>
    <t>83л/25д</t>
  </si>
  <si>
    <t>42л/14д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</si>
</sst>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2" fontId="2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0</xdr:rowOff>
    </xdr:from>
    <xdr:to>
      <xdr:col>11</xdr:col>
      <xdr:colOff>247650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28575</xdr:rowOff>
    </xdr:from>
    <xdr:to>
      <xdr:col>11</xdr:col>
      <xdr:colOff>171450</xdr:colOff>
      <xdr:row>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28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152400</xdr:colOff>
      <xdr:row>0</xdr:row>
      <xdr:rowOff>19050</xdr:rowOff>
    </xdr:from>
    <xdr:to>
      <xdr:col>22</xdr:col>
      <xdr:colOff>323850</xdr:colOff>
      <xdr:row>0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68925" y="19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50">
      <selection activeCell="M72" sqref="M72"/>
    </sheetView>
  </sheetViews>
  <sheetFormatPr defaultColWidth="9.00390625" defaultRowHeight="12.75"/>
  <cols>
    <col min="1" max="1" width="4.25390625" style="0" customWidth="1"/>
    <col min="2" max="2" width="23.875" style="0" customWidth="1"/>
    <col min="3" max="3" width="9.375" style="0" customWidth="1"/>
    <col min="4" max="4" width="8.00390625" style="0" customWidth="1"/>
    <col min="5" max="5" width="13.875" style="1" customWidth="1"/>
    <col min="6" max="6" width="14.25390625" style="1" customWidth="1"/>
    <col min="7" max="7" width="13.25390625" style="1" customWidth="1"/>
    <col min="8" max="8" width="14.375" style="0" customWidth="1"/>
    <col min="9" max="9" width="11.25390625" style="0" customWidth="1"/>
    <col min="10" max="10" width="11.75390625" style="0" customWidth="1"/>
    <col min="11" max="11" width="10.625" style="0" customWidth="1"/>
    <col min="12" max="13" width="9.625" style="0" bestFit="1" customWidth="1"/>
  </cols>
  <sheetData>
    <row r="1" spans="1:7" ht="18.75">
      <c r="A1" s="13"/>
      <c r="B1" s="13"/>
      <c r="C1" s="13"/>
      <c r="D1" s="13"/>
      <c r="E1" s="14"/>
      <c r="F1" s="14"/>
      <c r="G1" s="14"/>
    </row>
    <row r="2" spans="1:11" ht="18.75">
      <c r="A2" s="79" t="s">
        <v>93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7.25" customHeight="1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9.5" customHeight="1">
      <c r="A4" s="2"/>
      <c r="B4" s="2"/>
      <c r="C4" s="2"/>
      <c r="D4" s="2"/>
      <c r="E4" s="3"/>
      <c r="F4" s="3"/>
      <c r="G4" s="3"/>
      <c r="H4" s="83" t="s">
        <v>130</v>
      </c>
      <c r="I4" s="83"/>
      <c r="J4" s="83"/>
      <c r="K4" s="83"/>
    </row>
    <row r="5" spans="1:11" ht="76.5">
      <c r="A5" s="5" t="s">
        <v>0</v>
      </c>
      <c r="B5" s="20" t="s">
        <v>1</v>
      </c>
      <c r="C5" s="20" t="s">
        <v>31</v>
      </c>
      <c r="D5" s="20" t="s">
        <v>81</v>
      </c>
      <c r="E5" s="20" t="s">
        <v>88</v>
      </c>
      <c r="F5" s="20" t="s">
        <v>87</v>
      </c>
      <c r="G5" s="20" t="s">
        <v>40</v>
      </c>
      <c r="H5" s="20" t="s">
        <v>97</v>
      </c>
      <c r="I5" s="20" t="s">
        <v>84</v>
      </c>
      <c r="J5" s="20" t="s">
        <v>98</v>
      </c>
      <c r="K5" s="20"/>
    </row>
    <row r="6" spans="1:11" ht="12.75">
      <c r="A6" s="5"/>
      <c r="B6" s="29"/>
      <c r="C6" s="30"/>
      <c r="D6" s="30"/>
      <c r="E6" s="30"/>
      <c r="F6" s="30"/>
      <c r="G6" s="31"/>
      <c r="H6" s="20"/>
      <c r="I6" s="33"/>
      <c r="J6" s="33"/>
      <c r="K6" s="33"/>
    </row>
    <row r="7" spans="1:11" ht="20.25" customHeight="1">
      <c r="A7" s="84" t="s">
        <v>70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18.75" customHeight="1">
      <c r="A8" s="87" t="s">
        <v>108</v>
      </c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1" ht="15.75">
      <c r="A9" s="7">
        <v>1</v>
      </c>
      <c r="B9" s="46" t="s">
        <v>11</v>
      </c>
      <c r="C9" s="9">
        <v>5</v>
      </c>
      <c r="D9" s="9">
        <v>1987</v>
      </c>
      <c r="E9" s="19"/>
      <c r="F9" s="19"/>
      <c r="G9" s="10">
        <v>42798</v>
      </c>
      <c r="H9" s="27" t="s">
        <v>83</v>
      </c>
      <c r="I9" s="28" t="s">
        <v>94</v>
      </c>
      <c r="J9" s="42">
        <v>42796</v>
      </c>
      <c r="K9" s="28" t="s">
        <v>100</v>
      </c>
    </row>
    <row r="10" spans="1:11" ht="15.75">
      <c r="A10" s="7">
        <v>2</v>
      </c>
      <c r="B10" s="46" t="s">
        <v>12</v>
      </c>
      <c r="C10" s="9">
        <v>2</v>
      </c>
      <c r="D10" s="9">
        <v>1986</v>
      </c>
      <c r="E10" s="19"/>
      <c r="F10" s="19"/>
      <c r="G10" s="10">
        <v>42798</v>
      </c>
      <c r="H10" s="27" t="s">
        <v>83</v>
      </c>
      <c r="I10" s="28" t="s">
        <v>95</v>
      </c>
      <c r="J10" s="42">
        <v>42810</v>
      </c>
      <c r="K10" s="28" t="s">
        <v>100</v>
      </c>
    </row>
    <row r="11" spans="1:11" ht="15.75">
      <c r="A11" s="7">
        <v>3</v>
      </c>
      <c r="B11" s="46" t="s">
        <v>13</v>
      </c>
      <c r="C11" s="9">
        <v>1</v>
      </c>
      <c r="D11" s="9">
        <v>1986</v>
      </c>
      <c r="E11" s="19"/>
      <c r="F11" s="19"/>
      <c r="G11" s="10">
        <v>42798</v>
      </c>
      <c r="H11" s="27" t="s">
        <v>83</v>
      </c>
      <c r="I11" s="28" t="s">
        <v>95</v>
      </c>
      <c r="J11" s="42">
        <v>42810</v>
      </c>
      <c r="K11" s="28" t="s">
        <v>100</v>
      </c>
    </row>
    <row r="12" spans="1:11" ht="15.75">
      <c r="A12" s="7">
        <v>4</v>
      </c>
      <c r="B12" s="46" t="s">
        <v>10</v>
      </c>
      <c r="C12" s="9">
        <v>6</v>
      </c>
      <c r="D12" s="9">
        <v>1986</v>
      </c>
      <c r="E12" s="21"/>
      <c r="F12" s="21"/>
      <c r="G12" s="10">
        <v>42767</v>
      </c>
      <c r="H12" s="27" t="s">
        <v>82</v>
      </c>
      <c r="I12" s="28" t="s">
        <v>95</v>
      </c>
      <c r="J12" s="42">
        <v>42781</v>
      </c>
      <c r="K12" s="28" t="s">
        <v>100</v>
      </c>
    </row>
    <row r="13" spans="1:11" ht="15.75">
      <c r="A13" s="7"/>
      <c r="B13" s="8" t="s">
        <v>9</v>
      </c>
      <c r="C13" s="9">
        <f>SUM(C9:C12)</f>
        <v>14</v>
      </c>
      <c r="D13" s="8"/>
      <c r="E13" s="21"/>
      <c r="F13" s="19"/>
      <c r="G13" s="7"/>
      <c r="H13" s="27"/>
      <c r="I13" s="28"/>
      <c r="J13" s="27"/>
      <c r="K13" s="27"/>
    </row>
    <row r="14" spans="1:11" ht="15.75">
      <c r="A14" s="65" t="s">
        <v>109</v>
      </c>
      <c r="B14" s="66"/>
      <c r="C14" s="66"/>
      <c r="D14" s="66"/>
      <c r="E14" s="66"/>
      <c r="F14" s="66"/>
      <c r="G14" s="66"/>
      <c r="H14" s="66"/>
      <c r="I14" s="66"/>
      <c r="J14" s="67"/>
      <c r="K14" s="27"/>
    </row>
    <row r="15" spans="1:11" ht="15.75">
      <c r="A15" s="7">
        <v>5</v>
      </c>
      <c r="B15" s="46" t="s">
        <v>78</v>
      </c>
      <c r="C15" s="9">
        <v>3</v>
      </c>
      <c r="D15" s="8">
        <v>1985</v>
      </c>
      <c r="E15" s="21" t="s">
        <v>85</v>
      </c>
      <c r="F15" s="9">
        <v>20485.5</v>
      </c>
      <c r="G15" s="34" t="s">
        <v>80</v>
      </c>
      <c r="H15" s="35" t="s">
        <v>86</v>
      </c>
      <c r="I15" s="28" t="s">
        <v>96</v>
      </c>
      <c r="J15" s="42">
        <v>42824</v>
      </c>
      <c r="K15" s="28" t="s">
        <v>100</v>
      </c>
    </row>
    <row r="16" spans="1:11" ht="15.75">
      <c r="A16" s="7"/>
      <c r="B16" s="8" t="s">
        <v>9</v>
      </c>
      <c r="C16" s="9">
        <v>3</v>
      </c>
      <c r="D16" s="8"/>
      <c r="E16" s="21">
        <v>29265</v>
      </c>
      <c r="F16" s="9">
        <v>20485.5</v>
      </c>
      <c r="G16" s="9"/>
      <c r="H16" s="35"/>
      <c r="I16" s="28"/>
      <c r="J16" s="27"/>
      <c r="K16" s="27"/>
    </row>
    <row r="17" spans="1:11" ht="15.75">
      <c r="A17" s="65" t="s">
        <v>110</v>
      </c>
      <c r="B17" s="66"/>
      <c r="C17" s="66"/>
      <c r="D17" s="66"/>
      <c r="E17" s="66"/>
      <c r="F17" s="66"/>
      <c r="G17" s="66"/>
      <c r="H17" s="66"/>
      <c r="I17" s="66"/>
      <c r="J17" s="67"/>
      <c r="K17" s="27"/>
    </row>
    <row r="18" spans="1:11" ht="15.75">
      <c r="A18" s="7">
        <v>9</v>
      </c>
      <c r="B18" s="46" t="s">
        <v>37</v>
      </c>
      <c r="C18" s="9">
        <v>2</v>
      </c>
      <c r="D18" s="9">
        <v>1992</v>
      </c>
      <c r="E18" s="21"/>
      <c r="F18" s="21"/>
      <c r="G18" s="36">
        <v>42797</v>
      </c>
      <c r="H18" s="35" t="s">
        <v>61</v>
      </c>
      <c r="I18" s="28" t="s">
        <v>94</v>
      </c>
      <c r="J18" s="42">
        <v>42825</v>
      </c>
      <c r="K18" s="28" t="s">
        <v>100</v>
      </c>
    </row>
    <row r="19" spans="1:11" ht="15.75">
      <c r="A19" s="7"/>
      <c r="B19" s="8" t="s">
        <v>9</v>
      </c>
      <c r="C19" s="9">
        <v>2</v>
      </c>
      <c r="D19" s="8"/>
      <c r="E19" s="21"/>
      <c r="F19" s="21"/>
      <c r="G19" s="9"/>
      <c r="H19" s="35"/>
      <c r="I19" s="28"/>
      <c r="J19" s="27"/>
      <c r="K19" s="27"/>
    </row>
    <row r="20" spans="1:11" ht="15.75">
      <c r="A20" s="7"/>
      <c r="B20" s="24" t="s">
        <v>77</v>
      </c>
      <c r="C20" s="25">
        <v>19</v>
      </c>
      <c r="D20" s="8"/>
      <c r="E20" s="22">
        <v>29265</v>
      </c>
      <c r="F20" s="22">
        <f>F19+F16+F13</f>
        <v>20485.5</v>
      </c>
      <c r="G20" s="9"/>
      <c r="H20" s="35"/>
      <c r="I20" s="28"/>
      <c r="J20" s="27"/>
      <c r="K20" s="27"/>
    </row>
    <row r="21" spans="1:11" ht="18.75">
      <c r="A21" s="68" t="s">
        <v>71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ht="15.75">
      <c r="A22" s="71" t="s">
        <v>110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</row>
    <row r="23" spans="1:12" ht="15.75">
      <c r="A23" s="47">
        <v>6</v>
      </c>
      <c r="B23" s="58" t="s">
        <v>3</v>
      </c>
      <c r="C23" s="57">
        <v>5</v>
      </c>
      <c r="D23" s="57">
        <v>1989</v>
      </c>
      <c r="E23" s="59">
        <v>147517</v>
      </c>
      <c r="F23" s="59">
        <v>104246.95</v>
      </c>
      <c r="G23" s="60">
        <v>42842</v>
      </c>
      <c r="H23" s="61" t="s">
        <v>58</v>
      </c>
      <c r="I23" s="63" t="s">
        <v>104</v>
      </c>
      <c r="J23" s="62">
        <v>42886</v>
      </c>
      <c r="K23" s="63" t="s">
        <v>128</v>
      </c>
      <c r="L23" t="s">
        <v>51</v>
      </c>
    </row>
    <row r="24" spans="1:11" ht="27" customHeight="1">
      <c r="A24" s="47">
        <v>7</v>
      </c>
      <c r="B24" s="46" t="s">
        <v>6</v>
      </c>
      <c r="C24" s="52" t="s">
        <v>89</v>
      </c>
      <c r="D24" s="47">
        <v>1989</v>
      </c>
      <c r="E24" s="48">
        <v>117767</v>
      </c>
      <c r="F24" s="48">
        <v>84792.24</v>
      </c>
      <c r="G24" s="49">
        <v>42815</v>
      </c>
      <c r="H24" s="50" t="s">
        <v>101</v>
      </c>
      <c r="I24" s="55" t="s">
        <v>103</v>
      </c>
      <c r="J24" s="53">
        <v>42825</v>
      </c>
      <c r="K24" s="64" t="s">
        <v>100</v>
      </c>
    </row>
    <row r="25" spans="1:13" ht="15.75">
      <c r="A25" s="47">
        <v>8</v>
      </c>
      <c r="B25" s="58" t="s">
        <v>14</v>
      </c>
      <c r="C25" s="57">
        <v>6</v>
      </c>
      <c r="D25" s="57">
        <v>1989</v>
      </c>
      <c r="E25" s="59">
        <v>21806</v>
      </c>
      <c r="F25" s="59">
        <v>8836.63</v>
      </c>
      <c r="G25" s="60">
        <v>42832</v>
      </c>
      <c r="H25" s="61" t="s">
        <v>60</v>
      </c>
      <c r="I25" s="61" t="s">
        <v>102</v>
      </c>
      <c r="J25" s="62">
        <v>42874</v>
      </c>
      <c r="K25" s="63" t="s">
        <v>128</v>
      </c>
      <c r="L25" t="s">
        <v>51</v>
      </c>
      <c r="M25" s="56" t="s">
        <v>51</v>
      </c>
    </row>
    <row r="26" spans="1:13" ht="15.75">
      <c r="A26" s="47"/>
      <c r="B26" s="46" t="s">
        <v>9</v>
      </c>
      <c r="C26" s="47">
        <v>15</v>
      </c>
      <c r="D26" s="46"/>
      <c r="E26" s="48">
        <f>E23+E24+E25</f>
        <v>287090</v>
      </c>
      <c r="F26" s="48">
        <f>F23+F24+F25</f>
        <v>197875.82</v>
      </c>
      <c r="G26" s="47"/>
      <c r="H26" s="50"/>
      <c r="I26" s="50"/>
      <c r="J26" s="50"/>
      <c r="K26" s="28"/>
      <c r="M26" s="56" t="s">
        <v>51</v>
      </c>
    </row>
    <row r="27" spans="1:11" ht="15.75">
      <c r="A27" s="71" t="s">
        <v>111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</row>
    <row r="28" spans="1:12" ht="26.25">
      <c r="A28" s="47">
        <v>10</v>
      </c>
      <c r="B28" s="46" t="s">
        <v>4</v>
      </c>
      <c r="C28" s="47">
        <v>5</v>
      </c>
      <c r="D28" s="47">
        <v>1986</v>
      </c>
      <c r="E28" s="48">
        <v>61162</v>
      </c>
      <c r="F28" s="48">
        <v>43156.45</v>
      </c>
      <c r="G28" s="49">
        <v>42826</v>
      </c>
      <c r="H28" s="50" t="s">
        <v>63</v>
      </c>
      <c r="I28" s="55" t="s">
        <v>124</v>
      </c>
      <c r="J28" s="53">
        <v>42879</v>
      </c>
      <c r="K28" s="28" t="s">
        <v>100</v>
      </c>
      <c r="L28" t="s">
        <v>51</v>
      </c>
    </row>
    <row r="29" spans="1:11" ht="15.75">
      <c r="A29" s="47">
        <v>11</v>
      </c>
      <c r="B29" s="46" t="s">
        <v>7</v>
      </c>
      <c r="C29" s="47">
        <v>1</v>
      </c>
      <c r="D29" s="47">
        <v>1986</v>
      </c>
      <c r="E29" s="48"/>
      <c r="F29" s="48"/>
      <c r="G29" s="49">
        <v>42862</v>
      </c>
      <c r="H29" s="50" t="s">
        <v>64</v>
      </c>
      <c r="I29" s="51" t="s">
        <v>94</v>
      </c>
      <c r="J29" s="53">
        <v>42872</v>
      </c>
      <c r="K29" s="28" t="s">
        <v>100</v>
      </c>
    </row>
    <row r="30" spans="1:11" ht="15.75">
      <c r="A30" s="47">
        <v>12</v>
      </c>
      <c r="B30" s="46" t="s">
        <v>8</v>
      </c>
      <c r="C30" s="52" t="s">
        <v>90</v>
      </c>
      <c r="D30" s="47">
        <v>1986</v>
      </c>
      <c r="E30" s="48">
        <v>250086</v>
      </c>
      <c r="F30" s="48">
        <v>176425.57</v>
      </c>
      <c r="G30" s="49">
        <v>42825</v>
      </c>
      <c r="H30" s="50" t="s">
        <v>59</v>
      </c>
      <c r="I30" s="55" t="s">
        <v>125</v>
      </c>
      <c r="J30" s="53">
        <v>42855</v>
      </c>
      <c r="K30" s="28" t="s">
        <v>100</v>
      </c>
    </row>
    <row r="31" spans="1:11" ht="15.75">
      <c r="A31" s="47"/>
      <c r="B31" s="46" t="s">
        <v>9</v>
      </c>
      <c r="C31" s="47">
        <v>12</v>
      </c>
      <c r="D31" s="46"/>
      <c r="E31" s="48">
        <f>SUM(E28:E30)</f>
        <v>311248</v>
      </c>
      <c r="F31" s="48">
        <f>SUM(F28:F30)</f>
        <v>219582.02000000002</v>
      </c>
      <c r="G31" s="47"/>
      <c r="H31" s="50"/>
      <c r="I31" s="50"/>
      <c r="J31" s="50"/>
      <c r="K31" s="28"/>
    </row>
    <row r="32" spans="1:11" ht="15.75">
      <c r="A32" s="71" t="s">
        <v>112</v>
      </c>
      <c r="B32" s="72"/>
      <c r="C32" s="72"/>
      <c r="D32" s="72"/>
      <c r="E32" s="72"/>
      <c r="F32" s="72"/>
      <c r="G32" s="72"/>
      <c r="H32" s="72"/>
      <c r="I32" s="72"/>
      <c r="J32" s="73"/>
      <c r="K32" s="28"/>
    </row>
    <row r="33" spans="1:11" ht="15.75">
      <c r="A33" s="47">
        <v>13</v>
      </c>
      <c r="B33" s="58" t="s">
        <v>21</v>
      </c>
      <c r="C33" s="57">
        <v>3</v>
      </c>
      <c r="D33" s="57">
        <v>1988</v>
      </c>
      <c r="E33" s="59">
        <v>30196</v>
      </c>
      <c r="F33" s="59">
        <v>21137.2</v>
      </c>
      <c r="G33" s="60">
        <v>42811</v>
      </c>
      <c r="H33" s="61" t="s">
        <v>99</v>
      </c>
      <c r="I33" s="63" t="s">
        <v>96</v>
      </c>
      <c r="J33" s="62">
        <v>42845</v>
      </c>
      <c r="K33" s="63" t="s">
        <v>128</v>
      </c>
    </row>
    <row r="34" spans="1:11" ht="15.75">
      <c r="A34" s="47">
        <v>14</v>
      </c>
      <c r="B34" s="46" t="s">
        <v>19</v>
      </c>
      <c r="C34" s="47">
        <v>3</v>
      </c>
      <c r="D34" s="47">
        <v>1988</v>
      </c>
      <c r="E34" s="48">
        <v>106035</v>
      </c>
      <c r="F34" s="48">
        <v>74629.21</v>
      </c>
      <c r="G34" s="49">
        <v>42808</v>
      </c>
      <c r="H34" s="50" t="s">
        <v>59</v>
      </c>
      <c r="I34" s="55" t="s">
        <v>126</v>
      </c>
      <c r="J34" s="53">
        <v>42825</v>
      </c>
      <c r="K34" s="28" t="s">
        <v>100</v>
      </c>
    </row>
    <row r="35" spans="1:11" ht="15.75">
      <c r="A35" s="47"/>
      <c r="B35" s="46" t="s">
        <v>9</v>
      </c>
      <c r="C35" s="47">
        <v>6</v>
      </c>
      <c r="D35" s="47"/>
      <c r="E35" s="48">
        <f>E33+E34</f>
        <v>136231</v>
      </c>
      <c r="F35" s="48">
        <f>SUM(F33:F34)</f>
        <v>95766.41</v>
      </c>
      <c r="G35" s="49"/>
      <c r="H35" s="50"/>
      <c r="I35" s="50"/>
      <c r="J35" s="50"/>
      <c r="K35" s="28"/>
    </row>
    <row r="36" spans="1:11" ht="15.75">
      <c r="A36" s="71" t="s">
        <v>113</v>
      </c>
      <c r="B36" s="72"/>
      <c r="C36" s="72"/>
      <c r="D36" s="72"/>
      <c r="E36" s="72"/>
      <c r="F36" s="72"/>
      <c r="G36" s="72"/>
      <c r="H36" s="72"/>
      <c r="I36" s="72"/>
      <c r="J36" s="72"/>
      <c r="K36" s="73"/>
    </row>
    <row r="37" spans="1:11" ht="15.75">
      <c r="A37" s="47">
        <v>15</v>
      </c>
      <c r="B37" s="46" t="s">
        <v>22</v>
      </c>
      <c r="C37" s="47">
        <v>2</v>
      </c>
      <c r="D37" s="47">
        <v>1986</v>
      </c>
      <c r="E37" s="48">
        <v>125182</v>
      </c>
      <c r="F37" s="48">
        <v>90541.5</v>
      </c>
      <c r="G37" s="49">
        <v>42811</v>
      </c>
      <c r="H37" s="50" t="s">
        <v>59</v>
      </c>
      <c r="I37" s="51" t="s">
        <v>96</v>
      </c>
      <c r="J37" s="53">
        <v>42842</v>
      </c>
      <c r="K37" s="28" t="s">
        <v>100</v>
      </c>
    </row>
    <row r="38" spans="1:11" ht="15.75">
      <c r="A38" s="47">
        <v>16</v>
      </c>
      <c r="B38" s="46" t="s">
        <v>44</v>
      </c>
      <c r="C38" s="47">
        <v>4</v>
      </c>
      <c r="D38" s="47">
        <v>1989</v>
      </c>
      <c r="E38" s="48">
        <v>53011</v>
      </c>
      <c r="F38" s="48">
        <v>37107.7</v>
      </c>
      <c r="G38" s="49">
        <v>42808</v>
      </c>
      <c r="H38" s="50" t="s">
        <v>59</v>
      </c>
      <c r="I38" s="51" t="s">
        <v>96</v>
      </c>
      <c r="J38" s="53">
        <v>42849</v>
      </c>
      <c r="K38" s="28" t="s">
        <v>100</v>
      </c>
    </row>
    <row r="39" spans="1:12" ht="15.75">
      <c r="A39" s="47">
        <v>17</v>
      </c>
      <c r="B39" s="46" t="s">
        <v>20</v>
      </c>
      <c r="C39" s="47">
        <v>1</v>
      </c>
      <c r="D39" s="47">
        <v>1986</v>
      </c>
      <c r="E39" s="48"/>
      <c r="F39" s="48"/>
      <c r="G39" s="49">
        <v>42847</v>
      </c>
      <c r="H39" s="50" t="s">
        <v>69</v>
      </c>
      <c r="I39" s="51" t="s">
        <v>94</v>
      </c>
      <c r="J39" s="50"/>
      <c r="K39" s="28" t="s">
        <v>100</v>
      </c>
      <c r="L39" t="s">
        <v>51</v>
      </c>
    </row>
    <row r="40" spans="1:11" ht="15.75">
      <c r="A40" s="7"/>
      <c r="B40" s="8" t="s">
        <v>9</v>
      </c>
      <c r="C40" s="9">
        <v>7</v>
      </c>
      <c r="D40" s="8"/>
      <c r="E40" s="21">
        <f>SUM(E37:E39)</f>
        <v>178193</v>
      </c>
      <c r="F40" s="21">
        <f>SUM(F37:F39)</f>
        <v>127649.2</v>
      </c>
      <c r="G40" s="9"/>
      <c r="H40" s="35"/>
      <c r="I40" s="33"/>
      <c r="J40" s="27"/>
      <c r="K40" s="27"/>
    </row>
    <row r="41" spans="1:11" ht="15.75">
      <c r="A41" s="65" t="s">
        <v>114</v>
      </c>
      <c r="B41" s="66"/>
      <c r="C41" s="66"/>
      <c r="D41" s="66"/>
      <c r="E41" s="66"/>
      <c r="F41" s="66"/>
      <c r="G41" s="66"/>
      <c r="H41" s="66"/>
      <c r="I41" s="66"/>
      <c r="J41" s="66"/>
      <c r="K41" s="67"/>
    </row>
    <row r="42" spans="1:12" ht="15.75">
      <c r="A42" s="57">
        <v>18</v>
      </c>
      <c r="B42" s="58" t="s">
        <v>43</v>
      </c>
      <c r="C42" s="57">
        <v>3</v>
      </c>
      <c r="D42" s="57">
        <v>1985</v>
      </c>
      <c r="E42" s="59">
        <v>51255</v>
      </c>
      <c r="F42" s="59">
        <v>35915.08</v>
      </c>
      <c r="G42" s="60">
        <v>42811</v>
      </c>
      <c r="H42" s="61" t="s">
        <v>107</v>
      </c>
      <c r="I42" s="61" t="s">
        <v>96</v>
      </c>
      <c r="J42" s="62">
        <v>42893</v>
      </c>
      <c r="K42" s="63" t="s">
        <v>128</v>
      </c>
      <c r="L42" t="s">
        <v>51</v>
      </c>
    </row>
    <row r="43" spans="1:11" ht="15.75">
      <c r="A43" s="7"/>
      <c r="B43" s="8" t="s">
        <v>9</v>
      </c>
      <c r="C43" s="9">
        <v>3</v>
      </c>
      <c r="D43" s="8"/>
      <c r="E43" s="21">
        <f>E42</f>
        <v>51255</v>
      </c>
      <c r="F43" s="21">
        <f>F42</f>
        <v>35915.08</v>
      </c>
      <c r="G43" s="9"/>
      <c r="H43" s="35"/>
      <c r="I43" s="27"/>
      <c r="J43" s="27"/>
      <c r="K43" s="27"/>
    </row>
    <row r="44" spans="1:11" ht="15" customHeight="1">
      <c r="A44" s="65" t="s">
        <v>115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</row>
    <row r="45" spans="1:11" ht="15.75">
      <c r="A45" s="7">
        <v>19</v>
      </c>
      <c r="B45" s="8" t="s">
        <v>2</v>
      </c>
      <c r="C45" s="9">
        <v>1</v>
      </c>
      <c r="D45" s="9">
        <v>1989</v>
      </c>
      <c r="E45" s="21"/>
      <c r="F45" s="21"/>
      <c r="G45" s="36">
        <v>42934</v>
      </c>
      <c r="H45" s="35" t="s">
        <v>121</v>
      </c>
      <c r="I45" s="28" t="s">
        <v>122</v>
      </c>
      <c r="J45" s="42">
        <v>42915</v>
      </c>
      <c r="K45" s="28" t="s">
        <v>100</v>
      </c>
    </row>
    <row r="46" spans="1:11" ht="15.75">
      <c r="A46" s="7"/>
      <c r="B46" s="8" t="s">
        <v>9</v>
      </c>
      <c r="C46" s="9">
        <f>SUM(C45)</f>
        <v>1</v>
      </c>
      <c r="D46" s="8"/>
      <c r="E46" s="21"/>
      <c r="F46" s="21"/>
      <c r="G46" s="9"/>
      <c r="H46" s="35"/>
      <c r="I46" s="33"/>
      <c r="J46" s="27"/>
      <c r="K46" s="27"/>
    </row>
    <row r="47" spans="1:13" ht="15.75">
      <c r="A47" s="7"/>
      <c r="B47" s="26" t="s">
        <v>76</v>
      </c>
      <c r="C47" s="25">
        <f>C26+C31+C35+C40+C43+C46</f>
        <v>44</v>
      </c>
      <c r="D47" s="25">
        <f>D26+D31+D35+D40+D43+D46</f>
        <v>0</v>
      </c>
      <c r="E47" s="22">
        <f>E26+E31+E35+E40+E43</f>
        <v>964017</v>
      </c>
      <c r="F47" s="22">
        <f>F26+F31+F35+F40+F43</f>
        <v>676788.5299999999</v>
      </c>
      <c r="G47" s="18"/>
      <c r="H47" s="35"/>
      <c r="I47" s="33"/>
      <c r="J47" s="27"/>
      <c r="K47" s="27"/>
      <c r="M47" s="56" t="s">
        <v>51</v>
      </c>
    </row>
    <row r="48" spans="1:11" ht="18.75">
      <c r="A48" s="68" t="s">
        <v>72</v>
      </c>
      <c r="B48" s="69"/>
      <c r="C48" s="69"/>
      <c r="D48" s="69"/>
      <c r="E48" s="69"/>
      <c r="F48" s="69"/>
      <c r="G48" s="69"/>
      <c r="H48" s="69"/>
      <c r="I48" s="69"/>
      <c r="J48" s="69"/>
      <c r="K48" s="70"/>
    </row>
    <row r="49" spans="1:11" ht="15.75">
      <c r="A49" s="65" t="s">
        <v>109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15.75">
      <c r="A50" s="7">
        <v>20</v>
      </c>
      <c r="B50" s="8" t="s">
        <v>18</v>
      </c>
      <c r="C50" s="9">
        <v>4</v>
      </c>
      <c r="D50" s="9">
        <v>1986</v>
      </c>
      <c r="E50" s="21">
        <v>9669</v>
      </c>
      <c r="F50" s="21">
        <v>6768.3</v>
      </c>
      <c r="G50" s="36">
        <v>42967</v>
      </c>
      <c r="H50" s="35" t="s">
        <v>68</v>
      </c>
      <c r="I50" s="27" t="s">
        <v>123</v>
      </c>
      <c r="J50" s="27"/>
      <c r="K50" s="27" t="s">
        <v>100</v>
      </c>
    </row>
    <row r="51" spans="1:11" ht="15.75">
      <c r="A51" s="7"/>
      <c r="B51" s="8" t="s">
        <v>9</v>
      </c>
      <c r="C51" s="9">
        <v>4</v>
      </c>
      <c r="D51" s="8"/>
      <c r="E51" s="21">
        <f>E50</f>
        <v>9669</v>
      </c>
      <c r="F51" s="21">
        <f>F50</f>
        <v>6768.3</v>
      </c>
      <c r="G51" s="9"/>
      <c r="H51" s="35"/>
      <c r="I51" s="33"/>
      <c r="J51" s="27"/>
      <c r="K51" s="27"/>
    </row>
    <row r="52" spans="1:11" ht="15.75">
      <c r="A52" s="7"/>
      <c r="B52" s="24" t="s">
        <v>75</v>
      </c>
      <c r="C52" s="25">
        <f>C46+C51</f>
        <v>5</v>
      </c>
      <c r="D52" s="24"/>
      <c r="E52" s="22">
        <f>E51</f>
        <v>9669</v>
      </c>
      <c r="F52" s="22">
        <f>F51</f>
        <v>6768.3</v>
      </c>
      <c r="G52" s="9"/>
      <c r="H52" s="35"/>
      <c r="I52" s="33"/>
      <c r="J52" s="27"/>
      <c r="K52" s="27"/>
    </row>
    <row r="53" spans="1:11" ht="18.75">
      <c r="A53" s="68" t="s">
        <v>73</v>
      </c>
      <c r="B53" s="69"/>
      <c r="C53" s="69"/>
      <c r="D53" s="69"/>
      <c r="E53" s="69"/>
      <c r="F53" s="69"/>
      <c r="G53" s="69"/>
      <c r="H53" s="69"/>
      <c r="I53" s="69"/>
      <c r="J53" s="69"/>
      <c r="K53" s="70"/>
    </row>
    <row r="54" spans="1:11" ht="15.75">
      <c r="A54" s="65" t="s">
        <v>116</v>
      </c>
      <c r="B54" s="66"/>
      <c r="C54" s="66"/>
      <c r="D54" s="66"/>
      <c r="E54" s="66"/>
      <c r="F54" s="66"/>
      <c r="G54" s="66"/>
      <c r="H54" s="66"/>
      <c r="I54" s="66"/>
      <c r="J54" s="66"/>
      <c r="K54" s="67"/>
    </row>
    <row r="55" spans="1:11" ht="15.75">
      <c r="A55" s="7">
        <v>21</v>
      </c>
      <c r="B55" s="8" t="s">
        <v>24</v>
      </c>
      <c r="C55" s="9">
        <v>1</v>
      </c>
      <c r="D55" s="9">
        <v>1986</v>
      </c>
      <c r="E55" s="21"/>
      <c r="F55" s="21"/>
      <c r="G55" s="36">
        <v>43075</v>
      </c>
      <c r="H55" s="35" t="s">
        <v>57</v>
      </c>
      <c r="I55" s="27" t="s">
        <v>96</v>
      </c>
      <c r="J55" s="27"/>
      <c r="K55" s="27"/>
    </row>
    <row r="56" spans="1:11" ht="15.75">
      <c r="A56" s="7" t="s">
        <v>51</v>
      </c>
      <c r="B56" s="8" t="s">
        <v>117</v>
      </c>
      <c r="C56" s="9">
        <v>1</v>
      </c>
      <c r="D56" s="9" t="s">
        <v>51</v>
      </c>
      <c r="E56" s="21"/>
      <c r="F56" s="21"/>
      <c r="G56" s="36" t="s">
        <v>51</v>
      </c>
      <c r="H56" s="35" t="s">
        <v>51</v>
      </c>
      <c r="I56" s="33"/>
      <c r="J56" s="27"/>
      <c r="K56" s="27"/>
    </row>
    <row r="57" spans="1:11" ht="15.75">
      <c r="A57" s="65" t="s">
        <v>118</v>
      </c>
      <c r="B57" s="66"/>
      <c r="C57" s="66"/>
      <c r="D57" s="66"/>
      <c r="E57" s="66"/>
      <c r="F57" s="66"/>
      <c r="G57" s="66"/>
      <c r="H57" s="66"/>
      <c r="I57" s="66"/>
      <c r="J57" s="66"/>
      <c r="K57" s="67"/>
    </row>
    <row r="58" spans="1:11" ht="15.75">
      <c r="A58" s="7">
        <v>22</v>
      </c>
      <c r="B58" s="8" t="s">
        <v>5</v>
      </c>
      <c r="C58" s="9">
        <v>1</v>
      </c>
      <c r="D58" s="9">
        <v>1986</v>
      </c>
      <c r="E58" s="21"/>
      <c r="F58" s="21"/>
      <c r="G58" s="36">
        <v>43016</v>
      </c>
      <c r="H58" s="35" t="s">
        <v>62</v>
      </c>
      <c r="I58" s="28" t="s">
        <v>122</v>
      </c>
      <c r="J58" s="33"/>
      <c r="K58" s="27" t="s">
        <v>100</v>
      </c>
    </row>
    <row r="59" spans="1:11" ht="15.75">
      <c r="A59" s="7">
        <v>23</v>
      </c>
      <c r="B59" s="8" t="s">
        <v>26</v>
      </c>
      <c r="C59" s="9">
        <v>1</v>
      </c>
      <c r="D59" s="9">
        <v>1986</v>
      </c>
      <c r="E59" s="21">
        <v>65135</v>
      </c>
      <c r="F59" s="21">
        <v>45594.5</v>
      </c>
      <c r="G59" s="36">
        <v>43017</v>
      </c>
      <c r="H59" s="35" t="s">
        <v>62</v>
      </c>
      <c r="I59" s="27" t="s">
        <v>96</v>
      </c>
      <c r="J59" s="33"/>
      <c r="K59" s="27" t="s">
        <v>100</v>
      </c>
    </row>
    <row r="60" spans="1:11" ht="15.75">
      <c r="A60" s="7">
        <v>24</v>
      </c>
      <c r="B60" s="8" t="s">
        <v>27</v>
      </c>
      <c r="C60" s="9">
        <v>1</v>
      </c>
      <c r="D60" s="9">
        <v>1986</v>
      </c>
      <c r="E60" s="21"/>
      <c r="F60" s="21"/>
      <c r="G60" s="36">
        <v>43070</v>
      </c>
      <c r="H60" s="35" t="s">
        <v>57</v>
      </c>
      <c r="I60" s="28" t="s">
        <v>122</v>
      </c>
      <c r="J60" s="33"/>
      <c r="K60" s="27" t="s">
        <v>100</v>
      </c>
    </row>
    <row r="61" spans="1:11" ht="15.75">
      <c r="A61" s="7"/>
      <c r="B61" s="18" t="s">
        <v>9</v>
      </c>
      <c r="C61" s="9">
        <v>3</v>
      </c>
      <c r="D61" s="18"/>
      <c r="E61" s="21">
        <f>E58+E59+E60</f>
        <v>65135</v>
      </c>
      <c r="F61" s="21">
        <f>F58+F59+F60</f>
        <v>45594.5</v>
      </c>
      <c r="G61" s="36"/>
      <c r="H61" s="35"/>
      <c r="I61" s="33"/>
      <c r="J61" s="33"/>
      <c r="K61" s="33"/>
    </row>
    <row r="62" spans="1:11" ht="15.75">
      <c r="A62" s="65" t="s">
        <v>119</v>
      </c>
      <c r="B62" s="66"/>
      <c r="C62" s="66"/>
      <c r="D62" s="66"/>
      <c r="E62" s="66"/>
      <c r="F62" s="66"/>
      <c r="G62" s="66"/>
      <c r="H62" s="66"/>
      <c r="I62" s="66"/>
      <c r="J62" s="66"/>
      <c r="K62" s="67"/>
    </row>
    <row r="63" spans="1:11" ht="15.75">
      <c r="A63" s="7">
        <v>25</v>
      </c>
      <c r="B63" s="8" t="s">
        <v>25</v>
      </c>
      <c r="C63" s="9">
        <v>3</v>
      </c>
      <c r="D63" s="9">
        <v>1986</v>
      </c>
      <c r="E63" s="21">
        <v>27086</v>
      </c>
      <c r="F63" s="21">
        <v>18960.2</v>
      </c>
      <c r="G63" s="36">
        <v>43046</v>
      </c>
      <c r="H63" s="35" t="s">
        <v>65</v>
      </c>
      <c r="I63" s="27" t="s">
        <v>96</v>
      </c>
      <c r="J63" s="33"/>
      <c r="K63" s="33"/>
    </row>
    <row r="64" spans="1:11" ht="15.75">
      <c r="A64" s="7"/>
      <c r="B64" s="8" t="s">
        <v>9</v>
      </c>
      <c r="C64" s="9">
        <v>3</v>
      </c>
      <c r="D64" s="8"/>
      <c r="E64" s="21">
        <v>27086</v>
      </c>
      <c r="F64" s="21">
        <v>18960.2</v>
      </c>
      <c r="G64" s="9"/>
      <c r="H64" s="35"/>
      <c r="I64" s="33"/>
      <c r="J64" s="33"/>
      <c r="K64" s="33"/>
    </row>
    <row r="65" spans="1:11" ht="15.75">
      <c r="A65" s="65" t="s">
        <v>120</v>
      </c>
      <c r="B65" s="66"/>
      <c r="C65" s="66"/>
      <c r="D65" s="66"/>
      <c r="E65" s="66"/>
      <c r="F65" s="66"/>
      <c r="G65" s="66"/>
      <c r="H65" s="66"/>
      <c r="I65" s="66"/>
      <c r="J65" s="66"/>
      <c r="K65" s="67"/>
    </row>
    <row r="66" spans="1:11" ht="15.75">
      <c r="A66" s="7">
        <v>26</v>
      </c>
      <c r="B66" s="8" t="s">
        <v>17</v>
      </c>
      <c r="C66" s="9">
        <v>1</v>
      </c>
      <c r="D66" s="9">
        <v>1986</v>
      </c>
      <c r="E66" s="19">
        <v>110089</v>
      </c>
      <c r="F66" s="19">
        <v>77066.5</v>
      </c>
      <c r="G66" s="10">
        <v>43008</v>
      </c>
      <c r="H66" s="27" t="s">
        <v>66</v>
      </c>
      <c r="I66" s="27" t="s">
        <v>96</v>
      </c>
      <c r="J66" s="33"/>
      <c r="K66" s="27" t="s">
        <v>129</v>
      </c>
    </row>
    <row r="67" spans="1:11" ht="15.75">
      <c r="A67" s="7">
        <v>27</v>
      </c>
      <c r="B67" s="8" t="s">
        <v>15</v>
      </c>
      <c r="C67" s="9">
        <v>3</v>
      </c>
      <c r="D67" s="9">
        <v>1986</v>
      </c>
      <c r="E67" s="19"/>
      <c r="F67" s="19"/>
      <c r="G67" s="10">
        <v>43008</v>
      </c>
      <c r="H67" s="27" t="s">
        <v>67</v>
      </c>
      <c r="I67" s="28" t="s">
        <v>122</v>
      </c>
      <c r="J67" s="33"/>
      <c r="K67" s="27" t="s">
        <v>100</v>
      </c>
    </row>
    <row r="68" spans="1:11" ht="15.75">
      <c r="A68" s="7">
        <v>28</v>
      </c>
      <c r="B68" s="8" t="s">
        <v>16</v>
      </c>
      <c r="C68" s="9">
        <v>1</v>
      </c>
      <c r="D68" s="9">
        <v>1986</v>
      </c>
      <c r="E68" s="19" t="s">
        <v>51</v>
      </c>
      <c r="F68" s="19" t="s">
        <v>51</v>
      </c>
      <c r="G68" s="10">
        <v>43008</v>
      </c>
      <c r="H68" s="27" t="s">
        <v>67</v>
      </c>
      <c r="I68" s="28" t="s">
        <v>122</v>
      </c>
      <c r="J68" s="33"/>
      <c r="K68" s="27" t="s">
        <v>100</v>
      </c>
    </row>
    <row r="69" spans="1:11" ht="15.75">
      <c r="A69" s="7">
        <v>29</v>
      </c>
      <c r="B69" s="8" t="s">
        <v>23</v>
      </c>
      <c r="C69" s="9">
        <v>4</v>
      </c>
      <c r="D69" s="9">
        <v>1986</v>
      </c>
      <c r="E69" s="19">
        <v>31776</v>
      </c>
      <c r="F69" s="19">
        <v>22878.72</v>
      </c>
      <c r="G69" s="10">
        <v>42985</v>
      </c>
      <c r="H69" s="27" t="s">
        <v>67</v>
      </c>
      <c r="I69" s="28" t="s">
        <v>127</v>
      </c>
      <c r="J69" s="33"/>
      <c r="K69" s="27" t="s">
        <v>100</v>
      </c>
    </row>
    <row r="70" spans="1:13" ht="15.75">
      <c r="A70" s="27"/>
      <c r="B70" s="8" t="s">
        <v>9</v>
      </c>
      <c r="C70" s="7">
        <f>SUM(C66:C69)</f>
        <v>9</v>
      </c>
      <c r="D70" s="11"/>
      <c r="E70" s="19">
        <f>E66+E69</f>
        <v>141865</v>
      </c>
      <c r="F70" s="19">
        <f>F66+F69</f>
        <v>99945.22</v>
      </c>
      <c r="G70" s="7"/>
      <c r="H70" s="11"/>
      <c r="I70" s="54"/>
      <c r="J70" s="54"/>
      <c r="K70" s="54"/>
      <c r="M70" s="56" t="s">
        <v>51</v>
      </c>
    </row>
    <row r="71" spans="1:13" ht="15.75">
      <c r="A71" s="81" t="s">
        <v>108</v>
      </c>
      <c r="B71" s="81"/>
      <c r="C71" s="81"/>
      <c r="D71" s="81"/>
      <c r="E71" s="81"/>
      <c r="F71" s="81"/>
      <c r="G71" s="81"/>
      <c r="H71" s="81"/>
      <c r="I71" s="81"/>
      <c r="J71" s="81"/>
      <c r="K71" s="82"/>
      <c r="M71" s="56" t="s">
        <v>51</v>
      </c>
    </row>
    <row r="72" spans="1:11" ht="15.75" customHeight="1">
      <c r="A72" s="7">
        <v>30</v>
      </c>
      <c r="B72" s="8" t="s">
        <v>41</v>
      </c>
      <c r="C72" s="9">
        <v>5</v>
      </c>
      <c r="D72" s="9">
        <v>1985</v>
      </c>
      <c r="E72" s="19"/>
      <c r="F72" s="19"/>
      <c r="G72" s="32">
        <v>43054</v>
      </c>
      <c r="H72" s="20" t="s">
        <v>91</v>
      </c>
      <c r="I72" s="28" t="s">
        <v>122</v>
      </c>
      <c r="J72" s="33"/>
      <c r="K72" s="27" t="s">
        <v>100</v>
      </c>
    </row>
    <row r="73" spans="1:11" ht="17.25" customHeight="1">
      <c r="A73" s="7"/>
      <c r="B73" s="8" t="s">
        <v>9</v>
      </c>
      <c r="C73" s="9">
        <v>5</v>
      </c>
      <c r="D73" s="9"/>
      <c r="E73" s="19"/>
      <c r="F73" s="19"/>
      <c r="G73" s="7"/>
      <c r="H73" s="27"/>
      <c r="I73" s="33"/>
      <c r="J73" s="33"/>
      <c r="K73" s="33"/>
    </row>
    <row r="74" spans="1:13" ht="15.75">
      <c r="A74" s="7"/>
      <c r="B74" s="24" t="s">
        <v>74</v>
      </c>
      <c r="C74" s="25">
        <f>C73+C70+C64+C61++C56</f>
        <v>21</v>
      </c>
      <c r="D74" s="24"/>
      <c r="E74" s="22">
        <f>E56+E61+E64+E70+E73</f>
        <v>234086</v>
      </c>
      <c r="F74" s="22">
        <f>F56+F61+F64+F70+F73</f>
        <v>164499.91999999998</v>
      </c>
      <c r="G74" s="7"/>
      <c r="H74" s="27"/>
      <c r="I74" s="33"/>
      <c r="J74" s="33"/>
      <c r="K74" s="33"/>
      <c r="M74" s="56" t="s">
        <v>51</v>
      </c>
    </row>
    <row r="75" spans="1:12" ht="22.5" customHeight="1">
      <c r="A75" s="11"/>
      <c r="B75" s="16" t="s">
        <v>79</v>
      </c>
      <c r="C75" s="17">
        <v>88</v>
      </c>
      <c r="D75" s="16"/>
      <c r="E75" s="23">
        <f>E20+E47+E52+E74</f>
        <v>1237037</v>
      </c>
      <c r="F75" s="23">
        <f>F20+F47+F52+F74</f>
        <v>868542.25</v>
      </c>
      <c r="G75" s="7"/>
      <c r="H75" s="27"/>
      <c r="I75" s="40" t="s">
        <v>51</v>
      </c>
      <c r="J75" s="33"/>
      <c r="K75" s="33"/>
      <c r="L75" s="56" t="s">
        <v>51</v>
      </c>
    </row>
    <row r="76" spans="1:11" ht="23.25" customHeight="1">
      <c r="A76" s="11"/>
      <c r="B76" s="16" t="s">
        <v>105</v>
      </c>
      <c r="C76" s="17" t="s">
        <v>131</v>
      </c>
      <c r="D76" s="16"/>
      <c r="E76" s="23"/>
      <c r="F76" s="23"/>
      <c r="G76" s="7"/>
      <c r="H76" s="27"/>
      <c r="I76" s="33"/>
      <c r="J76" s="33"/>
      <c r="K76" s="33"/>
    </row>
    <row r="77" spans="1:13" ht="15.75">
      <c r="A77" s="11"/>
      <c r="B77" s="16" t="s">
        <v>106</v>
      </c>
      <c r="C77" s="17" t="s">
        <v>132</v>
      </c>
      <c r="D77" s="16"/>
      <c r="E77" s="45">
        <f>E75-E63-E66</f>
        <v>1099862</v>
      </c>
      <c r="F77" s="45">
        <v>772515.55</v>
      </c>
      <c r="G77" s="7"/>
      <c r="H77" s="27"/>
      <c r="I77" s="33"/>
      <c r="J77" s="33"/>
      <c r="K77" s="33"/>
      <c r="M77" s="56" t="s">
        <v>51</v>
      </c>
    </row>
    <row r="78" spans="1:11" ht="15.75">
      <c r="A78" s="37"/>
      <c r="B78" s="76" t="s">
        <v>51</v>
      </c>
      <c r="C78" s="77"/>
      <c r="D78" s="77"/>
      <c r="E78" s="77"/>
      <c r="F78" s="77"/>
      <c r="G78" s="77"/>
      <c r="H78" s="77"/>
      <c r="I78" s="77"/>
      <c r="J78" s="77"/>
      <c r="K78" s="77"/>
    </row>
    <row r="79" spans="1:11" ht="18" customHeight="1">
      <c r="A79" s="37"/>
      <c r="B79" s="38"/>
      <c r="C79" s="39"/>
      <c r="D79" s="39"/>
      <c r="E79" s="43" t="s">
        <v>51</v>
      </c>
      <c r="F79" s="43" t="s">
        <v>51</v>
      </c>
      <c r="G79" s="39"/>
      <c r="H79" s="39"/>
      <c r="I79" s="39"/>
      <c r="J79" s="39"/>
      <c r="K79" s="39"/>
    </row>
    <row r="80" spans="1:11" ht="18" customHeight="1">
      <c r="A80" s="37"/>
      <c r="B80" s="38" t="s">
        <v>51</v>
      </c>
      <c r="C80" s="39"/>
      <c r="D80" s="39"/>
      <c r="E80" s="39"/>
      <c r="F80" s="43" t="s">
        <v>51</v>
      </c>
      <c r="G80" s="39"/>
      <c r="H80" s="39"/>
      <c r="I80" s="39"/>
      <c r="J80" s="39"/>
      <c r="K80" s="39"/>
    </row>
    <row r="81" spans="1:11" ht="12.75" customHeight="1">
      <c r="A81" s="78" t="s">
        <v>51</v>
      </c>
      <c r="B81" s="78"/>
      <c r="C81" s="78"/>
      <c r="D81" s="39"/>
      <c r="E81" s="39" t="s">
        <v>51</v>
      </c>
      <c r="F81" s="43" t="s">
        <v>51</v>
      </c>
      <c r="G81" s="80" t="s">
        <v>51</v>
      </c>
      <c r="H81" s="80"/>
      <c r="I81" s="80"/>
      <c r="J81" s="39"/>
      <c r="K81" s="39"/>
    </row>
    <row r="82" spans="1:11" ht="19.5" customHeight="1">
      <c r="A82" s="37"/>
      <c r="B82" s="38"/>
      <c r="C82" s="39"/>
      <c r="D82" s="39"/>
      <c r="E82" s="39"/>
      <c r="F82" s="43" t="s">
        <v>51</v>
      </c>
      <c r="G82" s="39"/>
      <c r="H82" s="39"/>
      <c r="I82" s="39"/>
      <c r="J82" s="39"/>
      <c r="K82" s="39"/>
    </row>
    <row r="83" spans="1:9" ht="19.5" customHeight="1">
      <c r="A83" s="75" t="s">
        <v>51</v>
      </c>
      <c r="B83" s="75"/>
      <c r="C83" s="13"/>
      <c r="D83" s="13"/>
      <c r="E83" s="14"/>
      <c r="F83" s="44" t="s">
        <v>51</v>
      </c>
      <c r="G83" s="79"/>
      <c r="H83" s="79"/>
      <c r="I83" s="79"/>
    </row>
    <row r="84" spans="1:8" ht="15.75">
      <c r="A84" s="12"/>
      <c r="B84" s="12" t="s">
        <v>51</v>
      </c>
      <c r="C84" s="12"/>
      <c r="D84" s="12"/>
      <c r="E84" s="4"/>
      <c r="F84" s="4"/>
      <c r="G84" s="4"/>
      <c r="H84" s="2"/>
    </row>
    <row r="85" spans="1:8" ht="12.75">
      <c r="A85" s="2"/>
      <c r="B85" s="2"/>
      <c r="C85" s="2"/>
      <c r="D85" s="2"/>
      <c r="E85" s="3"/>
      <c r="F85" s="3"/>
      <c r="G85" s="3"/>
      <c r="H85" s="2"/>
    </row>
    <row r="86" spans="1:8" ht="12.75">
      <c r="A86" s="74" t="s">
        <v>51</v>
      </c>
      <c r="B86" s="74"/>
      <c r="C86" s="2"/>
      <c r="D86" s="2"/>
      <c r="E86" s="3"/>
      <c r="F86" s="3"/>
      <c r="G86" s="3"/>
      <c r="H86" s="2"/>
    </row>
    <row r="87" spans="1:8" ht="12.75">
      <c r="A87" s="74" t="s">
        <v>51</v>
      </c>
      <c r="B87" s="74"/>
      <c r="C87" s="2"/>
      <c r="D87" s="2"/>
      <c r="E87" s="41" t="s">
        <v>51</v>
      </c>
      <c r="F87" s="41" t="s">
        <v>51</v>
      </c>
      <c r="G87" s="3"/>
      <c r="H87" s="2"/>
    </row>
    <row r="88" spans="1:8" ht="12.75">
      <c r="A88" s="2"/>
      <c r="B88" s="2"/>
      <c r="C88" s="2"/>
      <c r="D88" s="2"/>
      <c r="E88" s="3"/>
      <c r="F88" s="3"/>
      <c r="G88" s="3"/>
      <c r="H88" s="2"/>
    </row>
    <row r="89" spans="1:8" ht="12.75">
      <c r="A89" s="2"/>
      <c r="B89" s="2"/>
      <c r="C89" s="2"/>
      <c r="D89" s="2"/>
      <c r="E89" s="3"/>
      <c r="F89" s="3"/>
      <c r="G89" s="3"/>
      <c r="H89" s="2"/>
    </row>
    <row r="90" spans="1:8" ht="12.75">
      <c r="A90" s="2"/>
      <c r="B90" s="2"/>
      <c r="C90" s="2"/>
      <c r="D90" s="2"/>
      <c r="E90" s="3"/>
      <c r="F90" s="3"/>
      <c r="G90" s="3"/>
      <c r="H90" s="2"/>
    </row>
    <row r="91" spans="1:8" ht="12.75">
      <c r="A91" s="2"/>
      <c r="B91" s="2"/>
      <c r="C91" s="2"/>
      <c r="D91" s="2"/>
      <c r="E91" s="3"/>
      <c r="F91" s="3"/>
      <c r="G91" s="3"/>
      <c r="H91" s="2"/>
    </row>
  </sheetData>
  <sheetProtection/>
  <mergeCells count="29">
    <mergeCell ref="A2:K2"/>
    <mergeCell ref="A3:K3"/>
    <mergeCell ref="H4:K4"/>
    <mergeCell ref="A44:K44"/>
    <mergeCell ref="A49:K49"/>
    <mergeCell ref="A14:J14"/>
    <mergeCell ref="A17:J17"/>
    <mergeCell ref="A7:K7"/>
    <mergeCell ref="A8:K8"/>
    <mergeCell ref="A22:K22"/>
    <mergeCell ref="A62:K62"/>
    <mergeCell ref="A65:K65"/>
    <mergeCell ref="A87:B87"/>
    <mergeCell ref="A83:B83"/>
    <mergeCell ref="A86:B86"/>
    <mergeCell ref="B78:K78"/>
    <mergeCell ref="A81:C81"/>
    <mergeCell ref="G83:I83"/>
    <mergeCell ref="G81:I81"/>
    <mergeCell ref="A71:K71"/>
    <mergeCell ref="A57:K57"/>
    <mergeCell ref="A48:K48"/>
    <mergeCell ref="A21:K21"/>
    <mergeCell ref="A41:K41"/>
    <mergeCell ref="A53:K53"/>
    <mergeCell ref="A54:K54"/>
    <mergeCell ref="A27:K27"/>
    <mergeCell ref="A36:K36"/>
    <mergeCell ref="A32:J32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9">
      <selection activeCell="I4" sqref="I4"/>
    </sheetView>
  </sheetViews>
  <sheetFormatPr defaultColWidth="9.00390625" defaultRowHeight="12.75"/>
  <cols>
    <col min="1" max="1" width="5.375" style="0" customWidth="1"/>
    <col min="2" max="2" width="24.25390625" style="0" customWidth="1"/>
    <col min="7" max="7" width="14.8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5.75">
      <c r="A2" s="3"/>
      <c r="B2" s="3"/>
      <c r="C2" s="3"/>
      <c r="D2" s="4"/>
      <c r="E2" s="75" t="s">
        <v>52</v>
      </c>
      <c r="F2" s="75"/>
      <c r="G2" s="75"/>
    </row>
    <row r="3" spans="1:7" ht="15.75">
      <c r="A3" s="3"/>
      <c r="B3" s="3"/>
      <c r="C3" s="3"/>
      <c r="D3" s="75" t="s">
        <v>53</v>
      </c>
      <c r="E3" s="75"/>
      <c r="F3" s="75"/>
      <c r="G3" s="75"/>
    </row>
    <row r="4" spans="1:7" ht="15.75">
      <c r="A4" s="3"/>
      <c r="B4" s="3"/>
      <c r="C4" s="3"/>
      <c r="D4" s="88" t="s">
        <v>54</v>
      </c>
      <c r="E4" s="88"/>
      <c r="F4" s="88"/>
      <c r="G4" s="88"/>
    </row>
    <row r="5" spans="1:7" ht="15.75">
      <c r="A5" s="3"/>
      <c r="B5" s="3"/>
      <c r="C5" s="3"/>
      <c r="D5" s="88" t="s">
        <v>55</v>
      </c>
      <c r="E5" s="88"/>
      <c r="F5" s="88"/>
      <c r="G5" s="88"/>
    </row>
    <row r="6" spans="1:7" ht="15.75">
      <c r="A6" s="3"/>
      <c r="B6" s="3"/>
      <c r="C6" s="3"/>
      <c r="D6" s="88" t="s">
        <v>56</v>
      </c>
      <c r="E6" s="88"/>
      <c r="F6" s="88"/>
      <c r="G6" s="88"/>
    </row>
    <row r="7" spans="1:7" ht="18.75">
      <c r="A7" s="13"/>
      <c r="B7" s="13"/>
      <c r="C7" s="13"/>
      <c r="D7" s="13"/>
      <c r="E7" s="14"/>
      <c r="F7" s="14"/>
      <c r="G7" s="14"/>
    </row>
    <row r="8" spans="1:7" ht="18.75">
      <c r="A8" s="79" t="s">
        <v>47</v>
      </c>
      <c r="B8" s="79"/>
      <c r="C8" s="79"/>
      <c r="D8" s="79"/>
      <c r="E8" s="79"/>
      <c r="F8" s="79"/>
      <c r="G8" s="79"/>
    </row>
    <row r="9" spans="1:7" ht="18.75">
      <c r="A9" s="79" t="s">
        <v>38</v>
      </c>
      <c r="B9" s="79"/>
      <c r="C9" s="79"/>
      <c r="D9" s="79"/>
      <c r="E9" s="79"/>
      <c r="F9" s="79"/>
      <c r="G9" s="79"/>
    </row>
    <row r="10" spans="1:7" ht="12.75">
      <c r="A10" s="2"/>
      <c r="B10" s="2"/>
      <c r="C10" s="2"/>
      <c r="D10" s="2"/>
      <c r="E10" s="3"/>
      <c r="F10" s="3"/>
      <c r="G10" s="3"/>
    </row>
    <row r="11" spans="1:7" ht="90">
      <c r="A11" s="5" t="s">
        <v>0</v>
      </c>
      <c r="B11" s="5" t="s">
        <v>1</v>
      </c>
      <c r="C11" s="5" t="s">
        <v>31</v>
      </c>
      <c r="D11" s="5" t="s">
        <v>32</v>
      </c>
      <c r="E11" s="5" t="s">
        <v>46</v>
      </c>
      <c r="F11" s="5" t="s">
        <v>48</v>
      </c>
      <c r="G11" s="5" t="s">
        <v>40</v>
      </c>
    </row>
    <row r="12" spans="1:7" ht="15.75">
      <c r="A12" s="6"/>
      <c r="B12" s="89" t="s">
        <v>30</v>
      </c>
      <c r="C12" s="89"/>
      <c r="D12" s="89"/>
      <c r="E12" s="89"/>
      <c r="F12" s="7"/>
      <c r="G12" s="7"/>
    </row>
    <row r="13" spans="1:7" ht="15.75">
      <c r="A13" s="7">
        <v>1</v>
      </c>
      <c r="B13" s="8" t="s">
        <v>11</v>
      </c>
      <c r="C13" s="9">
        <v>5</v>
      </c>
      <c r="D13" s="9">
        <v>1987</v>
      </c>
      <c r="E13" s="7">
        <v>150</v>
      </c>
      <c r="F13" s="7">
        <v>105</v>
      </c>
      <c r="G13" s="10">
        <v>42798</v>
      </c>
    </row>
    <row r="14" spans="1:7" ht="15.75">
      <c r="A14" s="7">
        <v>2</v>
      </c>
      <c r="B14" s="8" t="s">
        <v>12</v>
      </c>
      <c r="C14" s="9">
        <v>2</v>
      </c>
      <c r="D14" s="9">
        <v>1986</v>
      </c>
      <c r="E14" s="7">
        <v>60</v>
      </c>
      <c r="F14" s="7">
        <v>42</v>
      </c>
      <c r="G14" s="10">
        <v>42798</v>
      </c>
    </row>
    <row r="15" spans="1:7" ht="15.75">
      <c r="A15" s="7">
        <v>3</v>
      </c>
      <c r="B15" s="8" t="s">
        <v>13</v>
      </c>
      <c r="C15" s="9">
        <v>1</v>
      </c>
      <c r="D15" s="9">
        <v>1986</v>
      </c>
      <c r="E15" s="7">
        <v>30</v>
      </c>
      <c r="F15" s="7">
        <v>21</v>
      </c>
      <c r="G15" s="10">
        <v>42798</v>
      </c>
    </row>
    <row r="16" spans="1:7" ht="15.75">
      <c r="A16" s="7">
        <v>4</v>
      </c>
      <c r="B16" s="8" t="s">
        <v>10</v>
      </c>
      <c r="C16" s="9">
        <v>6</v>
      </c>
      <c r="D16" s="9">
        <v>1986</v>
      </c>
      <c r="E16" s="7">
        <v>180</v>
      </c>
      <c r="F16" s="7">
        <v>126</v>
      </c>
      <c r="G16" s="10">
        <v>42767</v>
      </c>
    </row>
    <row r="17" spans="1:7" ht="15.75">
      <c r="A17" s="7">
        <v>5</v>
      </c>
      <c r="B17" s="8" t="s">
        <v>41</v>
      </c>
      <c r="C17" s="9">
        <v>5</v>
      </c>
      <c r="D17" s="9">
        <v>1985</v>
      </c>
      <c r="E17" s="7">
        <v>150</v>
      </c>
      <c r="F17" s="7">
        <v>105</v>
      </c>
      <c r="G17" s="10">
        <v>43093</v>
      </c>
    </row>
    <row r="18" spans="1:7" ht="15.75">
      <c r="A18" s="7"/>
      <c r="B18" s="8" t="s">
        <v>9</v>
      </c>
      <c r="C18" s="9">
        <f>SUM(C13:C17)</f>
        <v>19</v>
      </c>
      <c r="D18" s="8"/>
      <c r="E18" s="9">
        <f>SUM(E13:E17)</f>
        <v>570</v>
      </c>
      <c r="F18" s="7">
        <f>SUM(F13:F17)</f>
        <v>399</v>
      </c>
      <c r="G18" s="7"/>
    </row>
    <row r="19" spans="1:7" ht="15.75">
      <c r="A19" s="7"/>
      <c r="B19" s="90" t="s">
        <v>36</v>
      </c>
      <c r="C19" s="90"/>
      <c r="D19" s="90"/>
      <c r="E19" s="90"/>
      <c r="F19" s="7"/>
      <c r="G19" s="7"/>
    </row>
    <row r="20" spans="1:7" ht="15.75">
      <c r="A20" s="7">
        <v>6</v>
      </c>
      <c r="B20" s="8" t="s">
        <v>24</v>
      </c>
      <c r="C20" s="9">
        <v>1</v>
      </c>
      <c r="D20" s="9">
        <v>1986</v>
      </c>
      <c r="E20" s="7">
        <v>30</v>
      </c>
      <c r="F20" s="7">
        <v>21</v>
      </c>
      <c r="G20" s="10">
        <v>43075</v>
      </c>
    </row>
    <row r="21" spans="1:7" ht="15.75">
      <c r="A21" s="7"/>
      <c r="B21" s="8" t="s">
        <v>9</v>
      </c>
      <c r="C21" s="9">
        <f>SUM(C20)</f>
        <v>1</v>
      </c>
      <c r="D21" s="8"/>
      <c r="E21" s="9">
        <f>SUM(E20)</f>
        <v>30</v>
      </c>
      <c r="F21" s="7">
        <f>SUM(F20)</f>
        <v>21</v>
      </c>
      <c r="G21" s="7"/>
    </row>
    <row r="22" spans="1:7" ht="15.75">
      <c r="A22" s="11"/>
      <c r="B22" s="90" t="s">
        <v>33</v>
      </c>
      <c r="C22" s="90"/>
      <c r="D22" s="90"/>
      <c r="E22" s="90"/>
      <c r="F22" s="7"/>
      <c r="G22" s="7"/>
    </row>
    <row r="23" spans="1:7" ht="15.75">
      <c r="A23" s="7">
        <v>7</v>
      </c>
      <c r="B23" s="8" t="s">
        <v>2</v>
      </c>
      <c r="C23" s="9">
        <v>1</v>
      </c>
      <c r="D23" s="9">
        <v>1989</v>
      </c>
      <c r="E23" s="7">
        <v>30</v>
      </c>
      <c r="F23" s="7">
        <v>21</v>
      </c>
      <c r="G23" s="10">
        <v>42934</v>
      </c>
    </row>
    <row r="24" spans="1:7" ht="15.75">
      <c r="A24" s="7"/>
      <c r="B24" s="8" t="s">
        <v>9</v>
      </c>
      <c r="C24" s="9">
        <f>SUM(C23)</f>
        <v>1</v>
      </c>
      <c r="D24" s="8"/>
      <c r="E24" s="9">
        <f>SUM(E23)</f>
        <v>30</v>
      </c>
      <c r="F24" s="7">
        <f>SUM(F23)</f>
        <v>21</v>
      </c>
      <c r="G24" s="7"/>
    </row>
    <row r="25" spans="1:7" ht="15.75">
      <c r="A25" s="7"/>
      <c r="B25" s="90" t="s">
        <v>29</v>
      </c>
      <c r="C25" s="90"/>
      <c r="D25" s="90"/>
      <c r="E25" s="90"/>
      <c r="F25" s="7"/>
      <c r="G25" s="7"/>
    </row>
    <row r="26" spans="1:7" ht="15.75">
      <c r="A26" s="7">
        <v>8</v>
      </c>
      <c r="B26" s="8" t="s">
        <v>3</v>
      </c>
      <c r="C26" s="9">
        <v>5</v>
      </c>
      <c r="D26" s="9">
        <v>1989</v>
      </c>
      <c r="E26" s="7">
        <v>150</v>
      </c>
      <c r="F26" s="7">
        <v>105</v>
      </c>
      <c r="G26" s="10">
        <v>42842</v>
      </c>
    </row>
    <row r="27" spans="1:7" ht="15.75">
      <c r="A27" s="7">
        <v>9</v>
      </c>
      <c r="B27" s="8" t="s">
        <v>6</v>
      </c>
      <c r="C27" s="9">
        <v>4</v>
      </c>
      <c r="D27" s="9">
        <v>1989</v>
      </c>
      <c r="E27" s="7">
        <v>120</v>
      </c>
      <c r="F27" s="7">
        <v>84</v>
      </c>
      <c r="G27" s="10">
        <v>42815</v>
      </c>
    </row>
    <row r="28" spans="1:7" ht="15.75">
      <c r="A28" s="7">
        <v>10</v>
      </c>
      <c r="B28" s="8" t="s">
        <v>14</v>
      </c>
      <c r="C28" s="9">
        <v>6</v>
      </c>
      <c r="D28" s="9">
        <v>1989</v>
      </c>
      <c r="E28" s="7">
        <v>180</v>
      </c>
      <c r="F28" s="7">
        <v>126</v>
      </c>
      <c r="G28" s="10">
        <v>42832</v>
      </c>
    </row>
    <row r="29" spans="1:7" ht="15.75">
      <c r="A29" s="7">
        <v>11</v>
      </c>
      <c r="B29" s="8" t="s">
        <v>37</v>
      </c>
      <c r="C29" s="9">
        <v>2</v>
      </c>
      <c r="D29" s="9">
        <v>1992</v>
      </c>
      <c r="E29" s="7">
        <v>60</v>
      </c>
      <c r="F29" s="7">
        <v>42</v>
      </c>
      <c r="G29" s="10">
        <v>42797</v>
      </c>
    </row>
    <row r="30" spans="1:7" ht="15.75">
      <c r="A30" s="7"/>
      <c r="B30" s="8" t="s">
        <v>9</v>
      </c>
      <c r="C30" s="9">
        <f>SUM(C26:C29)</f>
        <v>17</v>
      </c>
      <c r="D30" s="8"/>
      <c r="E30" s="9">
        <f>SUM(E26:E29)</f>
        <v>510</v>
      </c>
      <c r="F30" s="7">
        <f>SUM(F26:F29)</f>
        <v>357</v>
      </c>
      <c r="G30" s="7"/>
    </row>
    <row r="31" spans="1:7" ht="15.75">
      <c r="A31" s="7"/>
      <c r="B31" s="90" t="s">
        <v>35</v>
      </c>
      <c r="C31" s="90"/>
      <c r="D31" s="90"/>
      <c r="E31" s="90"/>
      <c r="F31" s="7"/>
      <c r="G31" s="7"/>
    </row>
    <row r="32" spans="1:7" ht="15.75">
      <c r="A32" s="7">
        <v>12</v>
      </c>
      <c r="B32" s="8" t="s">
        <v>5</v>
      </c>
      <c r="C32" s="9">
        <v>1</v>
      </c>
      <c r="D32" s="9">
        <v>1986</v>
      </c>
      <c r="E32" s="7">
        <v>30</v>
      </c>
      <c r="F32" s="7">
        <v>21</v>
      </c>
      <c r="G32" s="10">
        <v>43016</v>
      </c>
    </row>
    <row r="33" spans="1:7" ht="15.75">
      <c r="A33" s="7">
        <v>13</v>
      </c>
      <c r="B33" s="8" t="s">
        <v>26</v>
      </c>
      <c r="C33" s="9">
        <v>1</v>
      </c>
      <c r="D33" s="9">
        <v>1986</v>
      </c>
      <c r="E33" s="7">
        <v>30</v>
      </c>
      <c r="F33" s="7">
        <v>21</v>
      </c>
      <c r="G33" s="10">
        <v>43017</v>
      </c>
    </row>
    <row r="34" spans="1:7" ht="15.75">
      <c r="A34" s="7">
        <v>14</v>
      </c>
      <c r="B34" s="8" t="s">
        <v>27</v>
      </c>
      <c r="C34" s="9">
        <v>1</v>
      </c>
      <c r="D34" s="9">
        <v>1986</v>
      </c>
      <c r="E34" s="7">
        <v>30</v>
      </c>
      <c r="F34" s="7">
        <v>21</v>
      </c>
      <c r="G34" s="10">
        <v>43070</v>
      </c>
    </row>
    <row r="35" spans="1:7" ht="15.75">
      <c r="A35" s="7">
        <v>15</v>
      </c>
      <c r="B35" s="8" t="s">
        <v>4</v>
      </c>
      <c r="C35" s="9">
        <v>5</v>
      </c>
      <c r="D35" s="9">
        <v>1986</v>
      </c>
      <c r="E35" s="7">
        <v>150</v>
      </c>
      <c r="F35" s="7">
        <v>105</v>
      </c>
      <c r="G35" s="10">
        <v>42826</v>
      </c>
    </row>
    <row r="36" spans="1:7" ht="15.75">
      <c r="A36" s="7">
        <v>16</v>
      </c>
      <c r="B36" s="8" t="s">
        <v>7</v>
      </c>
      <c r="C36" s="9">
        <v>1</v>
      </c>
      <c r="D36" s="9">
        <v>1986</v>
      </c>
      <c r="E36" s="7">
        <v>30</v>
      </c>
      <c r="F36" s="7">
        <v>21</v>
      </c>
      <c r="G36" s="10">
        <v>42862</v>
      </c>
    </row>
    <row r="37" spans="1:7" ht="15.75">
      <c r="A37" s="7">
        <v>17</v>
      </c>
      <c r="B37" s="8" t="s">
        <v>8</v>
      </c>
      <c r="C37" s="9">
        <v>6</v>
      </c>
      <c r="D37" s="9">
        <v>1986</v>
      </c>
      <c r="E37" s="7">
        <v>180</v>
      </c>
      <c r="F37" s="7">
        <v>126</v>
      </c>
      <c r="G37" s="10">
        <v>42825</v>
      </c>
    </row>
    <row r="38" spans="1:7" ht="15.75">
      <c r="A38" s="7"/>
      <c r="B38" s="8" t="s">
        <v>9</v>
      </c>
      <c r="C38" s="9">
        <f>SUM(C32:C37)</f>
        <v>15</v>
      </c>
      <c r="D38" s="8"/>
      <c r="E38" s="9">
        <f>SUM(E32:E37)</f>
        <v>450</v>
      </c>
      <c r="F38" s="7">
        <f>SUM(F32:F37)</f>
        <v>315</v>
      </c>
      <c r="G38" s="7"/>
    </row>
    <row r="39" spans="1:7" ht="15.75">
      <c r="A39" s="7"/>
      <c r="B39" s="65" t="s">
        <v>42</v>
      </c>
      <c r="C39" s="66"/>
      <c r="D39" s="66"/>
      <c r="E39" s="66"/>
      <c r="F39" s="67"/>
      <c r="G39" s="7"/>
    </row>
    <row r="40" spans="1:7" ht="15.75">
      <c r="A40" s="7">
        <v>18</v>
      </c>
      <c r="B40" s="8" t="s">
        <v>43</v>
      </c>
      <c r="C40" s="9">
        <v>3</v>
      </c>
      <c r="D40" s="9">
        <v>1985</v>
      </c>
      <c r="E40" s="9">
        <v>90</v>
      </c>
      <c r="F40" s="7">
        <v>63</v>
      </c>
      <c r="G40" s="10">
        <v>42811</v>
      </c>
    </row>
    <row r="41" spans="1:7" ht="15.75">
      <c r="A41" s="7"/>
      <c r="B41" s="8" t="s">
        <v>9</v>
      </c>
      <c r="C41" s="9">
        <v>3</v>
      </c>
      <c r="D41" s="8"/>
      <c r="E41" s="9">
        <f>SUM(E40)</f>
        <v>90</v>
      </c>
      <c r="F41" s="7">
        <f>SUM(F40)</f>
        <v>63</v>
      </c>
      <c r="G41" s="7"/>
    </row>
    <row r="42" spans="1:7" ht="15.75">
      <c r="A42" s="7"/>
      <c r="B42" s="90" t="s">
        <v>34</v>
      </c>
      <c r="C42" s="90"/>
      <c r="D42" s="90"/>
      <c r="E42" s="90"/>
      <c r="F42" s="7"/>
      <c r="G42" s="7"/>
    </row>
    <row r="43" spans="1:7" ht="15.75">
      <c r="A43" s="7">
        <v>19</v>
      </c>
      <c r="B43" s="8" t="s">
        <v>21</v>
      </c>
      <c r="C43" s="9">
        <v>3</v>
      </c>
      <c r="D43" s="9">
        <v>1988</v>
      </c>
      <c r="E43" s="7">
        <v>90</v>
      </c>
      <c r="F43" s="7">
        <v>63</v>
      </c>
      <c r="G43" s="10">
        <v>42811</v>
      </c>
    </row>
    <row r="44" spans="1:7" ht="15.75">
      <c r="A44" s="7">
        <v>20</v>
      </c>
      <c r="B44" s="8" t="s">
        <v>19</v>
      </c>
      <c r="C44" s="9">
        <v>3</v>
      </c>
      <c r="D44" s="9">
        <v>1988</v>
      </c>
      <c r="E44" s="7">
        <v>90</v>
      </c>
      <c r="F44" s="7">
        <v>63</v>
      </c>
      <c r="G44" s="10">
        <v>42808</v>
      </c>
    </row>
    <row r="45" spans="1:7" ht="15.75">
      <c r="A45" s="7">
        <v>21</v>
      </c>
      <c r="B45" s="8" t="s">
        <v>25</v>
      </c>
      <c r="C45" s="9">
        <v>3</v>
      </c>
      <c r="D45" s="9">
        <v>1986</v>
      </c>
      <c r="E45" s="7">
        <v>90</v>
      </c>
      <c r="F45" s="7">
        <v>63</v>
      </c>
      <c r="G45" s="10">
        <v>43046</v>
      </c>
    </row>
    <row r="46" spans="1:7" ht="15.75">
      <c r="A46" s="7"/>
      <c r="B46" s="8" t="s">
        <v>9</v>
      </c>
      <c r="C46" s="9">
        <f>SUM(C43:C45)</f>
        <v>9</v>
      </c>
      <c r="D46" s="8"/>
      <c r="E46" s="9">
        <f>SUM(E43:E45)</f>
        <v>270</v>
      </c>
      <c r="F46" s="7">
        <f>SUM(F43:F45)</f>
        <v>189</v>
      </c>
      <c r="G46" s="7"/>
    </row>
    <row r="47" spans="1:7" ht="15.75">
      <c r="A47" s="7"/>
      <c r="B47" s="90" t="s">
        <v>28</v>
      </c>
      <c r="C47" s="90"/>
      <c r="D47" s="90"/>
      <c r="E47" s="90"/>
      <c r="F47" s="7"/>
      <c r="G47" s="7"/>
    </row>
    <row r="48" spans="1:7" ht="15.75">
      <c r="A48" s="7">
        <v>22</v>
      </c>
      <c r="B48" s="8" t="s">
        <v>17</v>
      </c>
      <c r="C48" s="9">
        <v>1</v>
      </c>
      <c r="D48" s="9">
        <v>1986</v>
      </c>
      <c r="E48" s="7">
        <v>30</v>
      </c>
      <c r="F48" s="7">
        <v>21</v>
      </c>
      <c r="G48" s="10">
        <v>43008</v>
      </c>
    </row>
    <row r="49" spans="1:7" ht="15.75">
      <c r="A49" s="7">
        <v>23</v>
      </c>
      <c r="B49" s="8" t="s">
        <v>15</v>
      </c>
      <c r="C49" s="9">
        <v>3</v>
      </c>
      <c r="D49" s="9">
        <v>1986</v>
      </c>
      <c r="E49" s="7">
        <v>90</v>
      </c>
      <c r="F49" s="7">
        <v>63</v>
      </c>
      <c r="G49" s="10">
        <v>43008</v>
      </c>
    </row>
    <row r="50" spans="1:7" ht="15.75">
      <c r="A50" s="7">
        <v>24</v>
      </c>
      <c r="B50" s="8" t="s">
        <v>16</v>
      </c>
      <c r="C50" s="9">
        <v>1</v>
      </c>
      <c r="D50" s="9">
        <v>1986</v>
      </c>
      <c r="E50" s="7">
        <v>30</v>
      </c>
      <c r="F50" s="7">
        <v>21</v>
      </c>
      <c r="G50" s="10">
        <v>43008</v>
      </c>
    </row>
    <row r="51" spans="1:7" ht="15.75">
      <c r="A51" s="7">
        <v>25</v>
      </c>
      <c r="B51" s="8" t="s">
        <v>22</v>
      </c>
      <c r="C51" s="9">
        <v>2</v>
      </c>
      <c r="D51" s="9">
        <v>1986</v>
      </c>
      <c r="E51" s="7">
        <v>60</v>
      </c>
      <c r="F51" s="7">
        <v>42</v>
      </c>
      <c r="G51" s="10">
        <v>42811</v>
      </c>
    </row>
    <row r="52" spans="1:7" ht="15.75">
      <c r="A52" s="7">
        <v>26</v>
      </c>
      <c r="B52" s="8" t="s">
        <v>23</v>
      </c>
      <c r="C52" s="9">
        <v>4</v>
      </c>
      <c r="D52" s="9">
        <v>1986</v>
      </c>
      <c r="E52" s="7">
        <v>120</v>
      </c>
      <c r="F52" s="7">
        <v>84</v>
      </c>
      <c r="G52" s="10">
        <v>42985</v>
      </c>
    </row>
    <row r="53" spans="1:7" ht="15.75">
      <c r="A53" s="7">
        <v>27</v>
      </c>
      <c r="B53" s="8" t="s">
        <v>18</v>
      </c>
      <c r="C53" s="9">
        <v>4</v>
      </c>
      <c r="D53" s="9">
        <v>1986</v>
      </c>
      <c r="E53" s="7">
        <v>120</v>
      </c>
      <c r="F53" s="7">
        <v>84</v>
      </c>
      <c r="G53" s="10">
        <v>42967</v>
      </c>
    </row>
    <row r="54" spans="1:7" ht="15.75">
      <c r="A54" s="7">
        <v>28</v>
      </c>
      <c r="B54" s="8" t="s">
        <v>44</v>
      </c>
      <c r="C54" s="9">
        <v>4</v>
      </c>
      <c r="D54" s="9">
        <v>1989</v>
      </c>
      <c r="E54" s="7">
        <v>120</v>
      </c>
      <c r="F54" s="7">
        <v>84</v>
      </c>
      <c r="G54" s="10">
        <v>42808</v>
      </c>
    </row>
    <row r="55" spans="1:7" ht="15.75">
      <c r="A55" s="7">
        <v>29</v>
      </c>
      <c r="B55" s="8" t="s">
        <v>20</v>
      </c>
      <c r="C55" s="9">
        <v>1</v>
      </c>
      <c r="D55" s="9">
        <v>1986</v>
      </c>
      <c r="E55" s="7">
        <v>30</v>
      </c>
      <c r="F55" s="7">
        <v>21</v>
      </c>
      <c r="G55" s="10">
        <v>42847</v>
      </c>
    </row>
    <row r="56" spans="1:7" ht="15.75">
      <c r="A56" s="7">
        <v>30</v>
      </c>
      <c r="B56" s="8" t="s">
        <v>45</v>
      </c>
      <c r="C56" s="9">
        <v>3</v>
      </c>
      <c r="D56" s="9">
        <v>1985</v>
      </c>
      <c r="E56" s="7">
        <v>90</v>
      </c>
      <c r="F56" s="7">
        <v>63</v>
      </c>
      <c r="G56" s="10">
        <v>42795</v>
      </c>
    </row>
    <row r="57" spans="1:7" ht="15.75">
      <c r="A57" s="7"/>
      <c r="B57" s="8" t="s">
        <v>9</v>
      </c>
      <c r="C57" s="9">
        <f>SUM(C48:C56)</f>
        <v>23</v>
      </c>
      <c r="D57" s="9"/>
      <c r="E57" s="7">
        <f>SUM(E48:E56)</f>
        <v>690</v>
      </c>
      <c r="F57" s="7">
        <f>SUM(F48:F56)</f>
        <v>483</v>
      </c>
      <c r="G57" s="7"/>
    </row>
    <row r="58" spans="1:7" ht="15.75">
      <c r="A58" s="7"/>
      <c r="B58" s="8" t="s">
        <v>39</v>
      </c>
      <c r="C58" s="9">
        <f>C57+C46+C40+C38+C30+C24+C21+C18</f>
        <v>88</v>
      </c>
      <c r="D58" s="8"/>
      <c r="E58" s="9">
        <f>E57+E46+E41+E38+E30+E24+E21+E18</f>
        <v>2640</v>
      </c>
      <c r="F58" s="7">
        <f>F57+F46+F41+F38+F30+F24+F21+F18</f>
        <v>1848</v>
      </c>
      <c r="G58" s="7"/>
    </row>
    <row r="59" spans="1:7" ht="15.75">
      <c r="A59" s="12"/>
      <c r="B59" s="12"/>
      <c r="C59" s="12"/>
      <c r="D59" s="12"/>
      <c r="E59" s="4"/>
      <c r="F59" s="4"/>
      <c r="G59" s="4"/>
    </row>
    <row r="60" spans="1:7" ht="15.75">
      <c r="A60" s="12"/>
      <c r="B60" s="12"/>
      <c r="C60" s="12"/>
      <c r="D60" s="12"/>
      <c r="E60" s="4"/>
      <c r="F60" s="4"/>
      <c r="G60" s="4"/>
    </row>
    <row r="61" spans="1:7" ht="18.75">
      <c r="A61" s="79" t="s">
        <v>49</v>
      </c>
      <c r="B61" s="79"/>
      <c r="C61" s="13"/>
      <c r="D61" s="13"/>
      <c r="E61" s="14"/>
      <c r="F61" s="14"/>
      <c r="G61" s="14" t="s">
        <v>50</v>
      </c>
    </row>
    <row r="62" spans="1:7" ht="15.75">
      <c r="A62" s="12"/>
      <c r="B62" s="12"/>
      <c r="C62" s="12"/>
      <c r="D62" s="12"/>
      <c r="E62" s="4"/>
      <c r="F62" s="4"/>
      <c r="G62" s="4"/>
    </row>
    <row r="63" spans="1:7" ht="12.75">
      <c r="A63" s="2"/>
      <c r="B63" s="2"/>
      <c r="C63" s="2"/>
      <c r="D63" s="2"/>
      <c r="E63" s="3"/>
      <c r="F63" s="3"/>
      <c r="G63" s="3"/>
    </row>
    <row r="64" spans="1:7" ht="12.75">
      <c r="A64" s="74" t="s">
        <v>51</v>
      </c>
      <c r="B64" s="74"/>
      <c r="C64" s="2"/>
      <c r="D64" s="2"/>
      <c r="E64" s="3"/>
      <c r="F64" s="3"/>
      <c r="G64" s="3"/>
    </row>
  </sheetData>
  <sheetProtection/>
  <mergeCells count="17">
    <mergeCell ref="B12:E12"/>
    <mergeCell ref="A64:B64"/>
    <mergeCell ref="B31:E31"/>
    <mergeCell ref="B39:F39"/>
    <mergeCell ref="B42:E42"/>
    <mergeCell ref="B47:E47"/>
    <mergeCell ref="A61:B61"/>
    <mergeCell ref="B19:E19"/>
    <mergeCell ref="B22:E22"/>
    <mergeCell ref="B25:E25"/>
    <mergeCell ref="A8:G8"/>
    <mergeCell ref="A9:G9"/>
    <mergeCell ref="D6:G6"/>
    <mergeCell ref="E2:G2"/>
    <mergeCell ref="D3:G3"/>
    <mergeCell ref="D4:G4"/>
    <mergeCell ref="D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2017-10-27T07:51:38Z</cp:lastPrinted>
  <dcterms:created xsi:type="dcterms:W3CDTF">2016-11-25T09:27:58Z</dcterms:created>
  <dcterms:modified xsi:type="dcterms:W3CDTF">2017-10-27T10:01:39Z</dcterms:modified>
  <cp:category/>
  <cp:version/>
  <cp:contentType/>
  <cp:contentStatus/>
</cp:coreProperties>
</file>