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73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<sst xmlns="http://schemas.openxmlformats.org/spreadsheetml/2006/main" count="271" uniqueCount="156">
  <si>
    <t>№ п/п</t>
  </si>
  <si>
    <t>Адрес дома</t>
  </si>
  <si>
    <t>Всего</t>
  </si>
  <si>
    <t>ООО "Уют-2"</t>
  </si>
  <si>
    <t>ООО УК "ЖИЛСТРОЙ"</t>
  </si>
  <si>
    <t>К-во лифтов</t>
  </si>
  <si>
    <t>Год ввода в эксплуатацию</t>
  </si>
  <si>
    <t>ООО "Уют"</t>
  </si>
  <si>
    <t>ООО "Милана"</t>
  </si>
  <si>
    <t>Ориентировочная стоимость ремонта               (тыс. руб.)</t>
  </si>
  <si>
    <t>Перечень многоквартирных домов с лифтами, нормативный</t>
  </si>
  <si>
    <t xml:space="preserve"> </t>
  </si>
  <si>
    <t>УТВЕРЖДАЮ:</t>
  </si>
  <si>
    <t xml:space="preserve">  __________________ А.М. Милосердов</t>
  </si>
  <si>
    <t>" ___ " _____________________ 2017 г.</t>
  </si>
  <si>
    <t>Сумма возмещения средств местного бюджета                        (  руб.)</t>
  </si>
  <si>
    <t>А.П. Мещерякова</t>
  </si>
  <si>
    <t>27 94 34</t>
  </si>
  <si>
    <t xml:space="preserve">График проведения ремонта лифтов,  </t>
  </si>
  <si>
    <t>Дата проведения работ по ремонту лифтов             (план)</t>
  </si>
  <si>
    <t>Средства собственников (руб.)</t>
  </si>
  <si>
    <t>ООО "Уют"- Д.С.Пархоменко, подрядчик ООО "Лифтер-1"</t>
  </si>
  <si>
    <t>ООО "Уют - 1"- Д.С.Пархоменко, подрядчик ООО "Лифтер-1"</t>
  </si>
  <si>
    <t>ООО "Милана" - директор В.В. Стародубцев, подрядчик ООО "Лифтёр-1"</t>
  </si>
  <si>
    <t>ООО "ЖЭК-1" - директор В.С. Ивахненко, подрядчик ООО "Лифтер-1"</t>
  </si>
  <si>
    <t>нормативный срок эксплуатации которых заканчивается в 2018 году</t>
  </si>
  <si>
    <t>К.Маркса, 44</t>
  </si>
  <si>
    <t>ул. Ак. Королёва, 9</t>
  </si>
  <si>
    <t>Энтузиастов, 33</t>
  </si>
  <si>
    <t>Курчатова, 55 (1,2,6)</t>
  </si>
  <si>
    <t>Курчатова, 35 (1,2)</t>
  </si>
  <si>
    <t>Ленинградская,7</t>
  </si>
  <si>
    <t>Черникова, 14</t>
  </si>
  <si>
    <t>Энтузиастов, 27</t>
  </si>
  <si>
    <t>Энтузиастов, 14/16</t>
  </si>
  <si>
    <t>К. Маркса, 30</t>
  </si>
  <si>
    <t>Курчатова, 39</t>
  </si>
  <si>
    <t>Курчатова,  43</t>
  </si>
  <si>
    <t>Курчатова, 37</t>
  </si>
  <si>
    <t>Степная, 189 (4,5)</t>
  </si>
  <si>
    <t>БВП, 7</t>
  </si>
  <si>
    <t>ООО "ЖЭК-2" - директор В.С. Ивахненко, подрядчик ООО "Лифтер-1"</t>
  </si>
  <si>
    <t>Западный, 1</t>
  </si>
  <si>
    <t>Западный , 3</t>
  </si>
  <si>
    <t>ООО "ЖЭК-3" - директор В.С. Ивахненко, подрядчик ООО "Лифтер-1"</t>
  </si>
  <si>
    <t>Весенняя, 10</t>
  </si>
  <si>
    <t>Вевенняя, 8</t>
  </si>
  <si>
    <t>Строителей, 18</t>
  </si>
  <si>
    <t>А.Н. Кондратюк</t>
  </si>
  <si>
    <t>пр. Мира, 31</t>
  </si>
  <si>
    <t>пр. Мира, 37</t>
  </si>
  <si>
    <t>ООО "РиСОЖ-1"- директор Н.И. Хамандритов, подрядчик ЗАО ВФ "Союзлифтмонтаж-Юг"</t>
  </si>
  <si>
    <t>К.Маркса, 10</t>
  </si>
  <si>
    <t>ООО "РиСОЖ-2"- директор Н.И. Хамандритов, подрядчик ЗАО ВФ "Союзлифтмонтаж-Юг"</t>
  </si>
  <si>
    <t>Лазоревый, 24</t>
  </si>
  <si>
    <t>16.07-31.07.2018</t>
  </si>
  <si>
    <t>10.07-31.07.2018</t>
  </si>
  <si>
    <t>16.04-30.04.18</t>
  </si>
  <si>
    <t>10.05-25.05.18</t>
  </si>
  <si>
    <t>Гагарина, 77(1-3)</t>
  </si>
  <si>
    <t>26.02-23.03.18</t>
  </si>
  <si>
    <t>Индустриальная, 9</t>
  </si>
  <si>
    <t>Индустриальная, 11</t>
  </si>
  <si>
    <t>Индустриальная, 13</t>
  </si>
  <si>
    <t>12.03-10.04.18</t>
  </si>
  <si>
    <t>26.03-20.04.18</t>
  </si>
  <si>
    <t>05.02-26.02.18</t>
  </si>
  <si>
    <t>Гагарина, 73(4-6)</t>
  </si>
  <si>
    <t>Гагарина, 64</t>
  </si>
  <si>
    <t>Гагарина, 63</t>
  </si>
  <si>
    <t>28.03-28.04.18</t>
  </si>
  <si>
    <t>26.02-16.03.18</t>
  </si>
  <si>
    <t>Гагарина, 65</t>
  </si>
  <si>
    <t>01.03-30.03.18</t>
  </si>
  <si>
    <t>Гагарина, 62</t>
  </si>
  <si>
    <t>01.10-22.10.18</t>
  </si>
  <si>
    <t>01.06-29.06.18</t>
  </si>
  <si>
    <t>Черникова, 23 (4,5,6)</t>
  </si>
  <si>
    <t>Энтузиастов, 23</t>
  </si>
  <si>
    <t>01.03.-30.03.18</t>
  </si>
  <si>
    <t>Ленина, 113</t>
  </si>
  <si>
    <t>Ак. Королёва, 10</t>
  </si>
  <si>
    <t>01.11.-30.11.18</t>
  </si>
  <si>
    <t>Индустриальная, 41</t>
  </si>
  <si>
    <t>01.10-19.10.18</t>
  </si>
  <si>
    <t>22.10-08.11.18</t>
  </si>
  <si>
    <t xml:space="preserve">Мира, 55 </t>
  </si>
  <si>
    <t>19.03-23.03.2018</t>
  </si>
  <si>
    <t xml:space="preserve">ООО "Вертикаль" - директор Перепечаев А.О., подрядчик ООО "Лифтёр-1" </t>
  </si>
  <si>
    <t>7</t>
  </si>
  <si>
    <t>БВП, 38 (1,2,3,7)</t>
  </si>
  <si>
    <t>ТСН - "ТСЖ Старт"-председатель Емельянова Л.Н., подрядчик ООО "Лифтёр-1"</t>
  </si>
  <si>
    <t>ТСЖ "Доверие"-председатель Кузичева М.И., подрядчик ЗАО ВФ "Союзлифтмонтаж-Юг"</t>
  </si>
  <si>
    <t>09- 31.01.2018</t>
  </si>
  <si>
    <t>01.02-28.02.18</t>
  </si>
  <si>
    <t>01.03-31.03.18</t>
  </si>
  <si>
    <t>09.08-25.08.18</t>
  </si>
  <si>
    <t>14.05-31.05.18</t>
  </si>
  <si>
    <t>срок эксплуатации которых заканчивается в 2018 году</t>
  </si>
  <si>
    <t>ТСН "Содружество"</t>
  </si>
  <si>
    <t>ООО "Уют- 1"</t>
  </si>
  <si>
    <t>ООО "Вертикаль"</t>
  </si>
  <si>
    <t>ТСЖ " Доверие"</t>
  </si>
  <si>
    <t>ООО "ЖЭК-3"</t>
  </si>
  <si>
    <t xml:space="preserve">Степная, 189 </t>
  </si>
  <si>
    <t>ООО "ЖЭК-2"</t>
  </si>
  <si>
    <t>ООО "ЖЭК-1"</t>
  </si>
  <si>
    <t>ООО "РиСОЖ-1"</t>
  </si>
  <si>
    <t>ООО "РиСОЖ-2"</t>
  </si>
  <si>
    <t>ООО "РиСОЖ-4"</t>
  </si>
  <si>
    <t>ТСН "Старт"</t>
  </si>
  <si>
    <t>Мира, 55</t>
  </si>
  <si>
    <t>Итого</t>
  </si>
  <si>
    <t>Директор</t>
  </si>
  <si>
    <t xml:space="preserve">Волгодонска по городскому хозяйству   </t>
  </si>
  <si>
    <t xml:space="preserve">        Заместитель главы Администрации города</t>
  </si>
  <si>
    <t>Гагарина, 2</t>
  </si>
  <si>
    <t>20.08.-27.08.18</t>
  </si>
  <si>
    <t>Ориентировочная сумма возмещения средств местного бюджета                            ( тыс. руб.)</t>
  </si>
  <si>
    <t>Фактическая сметная стоимость</t>
  </si>
  <si>
    <t xml:space="preserve"> сумма возмещения средств местного бюджета относительная                           ( тыс. руб.)</t>
  </si>
  <si>
    <t>I квартал</t>
  </si>
  <si>
    <t>II квартал</t>
  </si>
  <si>
    <t>III квартал</t>
  </si>
  <si>
    <t>IV квартал</t>
  </si>
  <si>
    <t>Итого I квартал</t>
  </si>
  <si>
    <t>Итого II квартал</t>
  </si>
  <si>
    <t>Итого III квартал</t>
  </si>
  <si>
    <t>Итого IV квартал</t>
  </si>
  <si>
    <t>Дата завершения работ                (факт)</t>
  </si>
  <si>
    <t>Стоимость работ       (руб.)</t>
  </si>
  <si>
    <t xml:space="preserve">ООО УК "РиСОЖ-4"- директор Н.И. Хамандритов, подрядчик ЗАО ВФ "Союзлифтмонтаж-Юг" </t>
  </si>
  <si>
    <t xml:space="preserve">ООО "Уют - 1"- Д.С.Пархоменко, подрядчик ООО "Лифтёр-1" </t>
  </si>
  <si>
    <t>ООО УК "ЖИЛСТРОЙ"- директор Е.А.Калитвянская, подрядчик - ООО "Жилстрой-ЖЭК-3"</t>
  </si>
  <si>
    <t xml:space="preserve">ТСЖ "Содружество" - предс. Мирзоян Л.А., подрядчик ООО "Лифтёр-1"  </t>
  </si>
  <si>
    <t>12.02-07.03.2018</t>
  </si>
  <si>
    <t>выполнено</t>
  </si>
  <si>
    <t>34849,00</t>
  </si>
  <si>
    <t>ООО "Уют-2"- Д.С.Пархоменко, подрядчик ООО "Лифтер-1"</t>
  </si>
  <si>
    <t>Весенняя, 8</t>
  </si>
  <si>
    <t>01.03-30.04.18</t>
  </si>
  <si>
    <t>тек.</t>
  </si>
  <si>
    <t>01.03-18.04.18</t>
  </si>
  <si>
    <t>18.06-30.06.18</t>
  </si>
  <si>
    <t>09.06-22.06.18</t>
  </si>
  <si>
    <t>80242,00</t>
  </si>
  <si>
    <t>Степная, 189 (1,2,5,6,7)</t>
  </si>
  <si>
    <t>15.07-20.07.2018</t>
  </si>
  <si>
    <t>И.о. директора МКУ "ДСиГХ"</t>
  </si>
  <si>
    <t>по состоянию на 28.08.2018</t>
  </si>
  <si>
    <t>выполнено капитальным ремонтом</t>
  </si>
  <si>
    <t>выполнено текущим ремонтом</t>
  </si>
  <si>
    <t xml:space="preserve">ВСЕГО 2018 год </t>
  </si>
  <si>
    <t>Е.Д.Нигай</t>
  </si>
  <si>
    <t>21698,00</t>
  </si>
  <si>
    <t>14.08.- 10.09.18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</si>
</sst>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[$-FC19]d\ mmmm\ yyyy\ &quot;г.&quot;"/>
  </numFmts>
  <fonts count="4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wrapText="1"/>
    </xf>
    <xf numFmtId="2" fontId="2" fillId="0" borderId="0" xfId="0" applyNumberFormat="1" applyFont="1" applyAlignment="1">
      <alignment horizontal="center"/>
    </xf>
    <xf numFmtId="14" fontId="2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 horizontal="center"/>
    </xf>
    <xf numFmtId="49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12" xfId="0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6" fillId="0" borderId="15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17" xfId="0" applyBorder="1" applyAlignment="1">
      <alignment/>
    </xf>
    <xf numFmtId="0" fontId="2" fillId="0" borderId="10" xfId="0" applyFont="1" applyFill="1" applyBorder="1" applyAlignment="1">
      <alignment horizontal="right"/>
    </xf>
    <xf numFmtId="0" fontId="3" fillId="0" borderId="16" xfId="0" applyFont="1" applyFill="1" applyBorder="1" applyAlignment="1">
      <alignment/>
    </xf>
    <xf numFmtId="0" fontId="3" fillId="0" borderId="16" xfId="0" applyFont="1" applyFill="1" applyBorder="1" applyAlignment="1">
      <alignment horizontal="left"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17" xfId="0" applyNumberFormat="1" applyFont="1" applyFill="1" applyBorder="1" applyAlignment="1">
      <alignment horizontal="center"/>
    </xf>
    <xf numFmtId="2" fontId="3" fillId="0" borderId="18" xfId="0" applyNumberFormat="1" applyFont="1" applyFill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/>
    </xf>
    <xf numFmtId="169" fontId="3" fillId="0" borderId="10" xfId="0" applyNumberFormat="1" applyFont="1" applyBorder="1" applyAlignment="1">
      <alignment horizontal="center"/>
    </xf>
    <xf numFmtId="170" fontId="3" fillId="0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/>
    </xf>
    <xf numFmtId="170" fontId="0" fillId="0" borderId="10" xfId="0" applyNumberFormat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49" fontId="8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34" borderId="10" xfId="0" applyFont="1" applyFill="1" applyBorder="1" applyAlignment="1">
      <alignment horizontal="center"/>
    </xf>
    <xf numFmtId="0" fontId="3" fillId="34" borderId="16" xfId="0" applyFont="1" applyFill="1" applyBorder="1" applyAlignment="1">
      <alignment/>
    </xf>
    <xf numFmtId="49" fontId="4" fillId="34" borderId="10" xfId="0" applyNumberFormat="1" applyFont="1" applyFill="1" applyBorder="1" applyAlignment="1">
      <alignment horizontal="center" wrapText="1"/>
    </xf>
    <xf numFmtId="2" fontId="3" fillId="34" borderId="10" xfId="0" applyNumberFormat="1" applyFont="1" applyFill="1" applyBorder="1" applyAlignment="1">
      <alignment horizontal="center"/>
    </xf>
    <xf numFmtId="49" fontId="2" fillId="34" borderId="10" xfId="0" applyNumberFormat="1" applyFont="1" applyFill="1" applyBorder="1" applyAlignment="1">
      <alignment horizontal="right"/>
    </xf>
    <xf numFmtId="14" fontId="2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right"/>
    </xf>
    <xf numFmtId="14" fontId="2" fillId="33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2" fontId="3" fillId="35" borderId="10" xfId="0" applyNumberFormat="1" applyFont="1" applyFill="1" applyBorder="1" applyAlignment="1">
      <alignment horizontal="center"/>
    </xf>
    <xf numFmtId="0" fontId="0" fillId="35" borderId="0" xfId="0" applyFill="1" applyAlignment="1">
      <alignment/>
    </xf>
    <xf numFmtId="17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3" fillId="34" borderId="12" xfId="0" applyFont="1" applyFill="1" applyBorder="1" applyAlignment="1">
      <alignment horizontal="center"/>
    </xf>
    <xf numFmtId="0" fontId="3" fillId="34" borderId="12" xfId="0" applyFont="1" applyFill="1" applyBorder="1" applyAlignment="1">
      <alignment/>
    </xf>
    <xf numFmtId="2" fontId="3" fillId="34" borderId="12" xfId="0" applyNumberFormat="1" applyFont="1" applyFill="1" applyBorder="1" applyAlignment="1">
      <alignment horizontal="center"/>
    </xf>
    <xf numFmtId="0" fontId="2" fillId="34" borderId="12" xfId="0" applyFont="1" applyFill="1" applyBorder="1" applyAlignment="1">
      <alignment/>
    </xf>
    <xf numFmtId="14" fontId="2" fillId="34" borderId="12" xfId="0" applyNumberFormat="1" applyFont="1" applyFill="1" applyBorder="1" applyAlignment="1">
      <alignment/>
    </xf>
    <xf numFmtId="0" fontId="0" fillId="34" borderId="12" xfId="0" applyFill="1" applyBorder="1" applyAlignment="1">
      <alignment horizontal="center"/>
    </xf>
    <xf numFmtId="0" fontId="2" fillId="34" borderId="10" xfId="0" applyFont="1" applyFill="1" applyBorder="1" applyAlignment="1">
      <alignment horizontal="left"/>
    </xf>
    <xf numFmtId="0" fontId="3" fillId="34" borderId="11" xfId="0" applyFont="1" applyFill="1" applyBorder="1" applyAlignment="1">
      <alignment/>
    </xf>
    <xf numFmtId="0" fontId="3" fillId="34" borderId="16" xfId="0" applyFont="1" applyFill="1" applyBorder="1" applyAlignment="1">
      <alignment horizontal="center"/>
    </xf>
    <xf numFmtId="14" fontId="2" fillId="33" borderId="12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0" fillId="35" borderId="0" xfId="0" applyFill="1" applyAlignment="1">
      <alignment horizontal="left"/>
    </xf>
    <xf numFmtId="0" fontId="8" fillId="0" borderId="0" xfId="0" applyFont="1" applyFill="1" applyAlignment="1">
      <alignment horizontal="left"/>
    </xf>
    <xf numFmtId="0" fontId="3" fillId="34" borderId="16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right"/>
    </xf>
    <xf numFmtId="14" fontId="0" fillId="33" borderId="0" xfId="0" applyNumberFormat="1" applyFill="1" applyAlignment="1">
      <alignment/>
    </xf>
    <xf numFmtId="0" fontId="3" fillId="33" borderId="16" xfId="0" applyFont="1" applyFill="1" applyBorder="1" applyAlignment="1">
      <alignment horizontal="left"/>
    </xf>
    <xf numFmtId="49" fontId="2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left"/>
    </xf>
    <xf numFmtId="0" fontId="3" fillId="36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/>
    </xf>
    <xf numFmtId="0" fontId="0" fillId="36" borderId="10" xfId="0" applyFill="1" applyBorder="1" applyAlignment="1">
      <alignment horizontal="center"/>
    </xf>
    <xf numFmtId="17" fontId="2" fillId="34" borderId="10" xfId="0" applyNumberFormat="1" applyFont="1" applyFill="1" applyBorder="1" applyAlignment="1">
      <alignment/>
    </xf>
    <xf numFmtId="2" fontId="3" fillId="36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 horizontal="right"/>
    </xf>
    <xf numFmtId="14" fontId="2" fillId="36" borderId="10" xfId="0" applyNumberFormat="1" applyFont="1" applyFill="1" applyBorder="1" applyAlignment="1">
      <alignment/>
    </xf>
    <xf numFmtId="14" fontId="2" fillId="33" borderId="10" xfId="0" applyNumberFormat="1" applyFont="1" applyFill="1" applyBorder="1" applyAlignment="1">
      <alignment/>
    </xf>
    <xf numFmtId="14" fontId="2" fillId="34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14" fontId="2" fillId="33" borderId="10" xfId="0" applyNumberFormat="1" applyFont="1" applyFill="1" applyBorder="1" applyAlignment="1">
      <alignment horizontal="right"/>
    </xf>
    <xf numFmtId="0" fontId="6" fillId="34" borderId="10" xfId="0" applyFont="1" applyFill="1" applyBorder="1" applyAlignment="1">
      <alignment horizontal="center"/>
    </xf>
    <xf numFmtId="14" fontId="2" fillId="34" borderId="10" xfId="0" applyNumberFormat="1" applyFont="1" applyFill="1" applyBorder="1" applyAlignment="1">
      <alignment horizontal="right"/>
    </xf>
    <xf numFmtId="0" fontId="6" fillId="33" borderId="11" xfId="0" applyFont="1" applyFill="1" applyBorder="1" applyAlignment="1">
      <alignment horizontal="center"/>
    </xf>
    <xf numFmtId="2" fontId="11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wrapText="1"/>
    </xf>
    <xf numFmtId="0" fontId="3" fillId="37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left"/>
    </xf>
    <xf numFmtId="0" fontId="6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14" fontId="3" fillId="33" borderId="13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0" fillId="19" borderId="10" xfId="0" applyFill="1" applyBorder="1" applyAlignment="1">
      <alignment horizontal="center"/>
    </xf>
    <xf numFmtId="2" fontId="3" fillId="33" borderId="13" xfId="0" applyNumberFormat="1" applyFont="1" applyFill="1" applyBorder="1" applyAlignment="1">
      <alignment horizontal="center"/>
    </xf>
    <xf numFmtId="2" fontId="3" fillId="38" borderId="10" xfId="0" applyNumberFormat="1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/>
    </xf>
    <xf numFmtId="2" fontId="8" fillId="0" borderId="0" xfId="0" applyNumberFormat="1" applyFont="1" applyFill="1" applyAlignment="1">
      <alignment horizontal="left"/>
    </xf>
    <xf numFmtId="2" fontId="0" fillId="0" borderId="0" xfId="0" applyNumberFormat="1" applyFill="1" applyAlignment="1">
      <alignment horizontal="left"/>
    </xf>
    <xf numFmtId="49" fontId="3" fillId="38" borderId="10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0</xdr:colOff>
      <xdr:row>0</xdr:row>
      <xdr:rowOff>0</xdr:rowOff>
    </xdr:from>
    <xdr:to>
      <xdr:col>17</xdr:col>
      <xdr:colOff>171450</xdr:colOff>
      <xdr:row>0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44625" y="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13</xdr:col>
      <xdr:colOff>352425</xdr:colOff>
      <xdr:row>0</xdr:row>
      <xdr:rowOff>19050</xdr:rowOff>
    </xdr:from>
    <xdr:to>
      <xdr:col>13</xdr:col>
      <xdr:colOff>523875</xdr:colOff>
      <xdr:row>0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53850" y="190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20</xdr:col>
      <xdr:colOff>152400</xdr:colOff>
      <xdr:row>0</xdr:row>
      <xdr:rowOff>19050</xdr:rowOff>
    </xdr:from>
    <xdr:to>
      <xdr:col>20</xdr:col>
      <xdr:colOff>323850</xdr:colOff>
      <xdr:row>0</xdr:row>
      <xdr:rowOff>171450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54425" y="190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E107"/>
  <sheetViews>
    <sheetView tabSelected="1" zoomScalePageLayoutView="0" workbookViewId="0" topLeftCell="A40">
      <selection activeCell="M60" sqref="M59:M60"/>
    </sheetView>
  </sheetViews>
  <sheetFormatPr defaultColWidth="9.00390625" defaultRowHeight="12.75"/>
  <cols>
    <col min="1" max="1" width="4.25390625" style="0" customWidth="1"/>
    <col min="2" max="2" width="24.625" style="0" customWidth="1"/>
    <col min="3" max="3" width="9.00390625" style="0" customWidth="1"/>
    <col min="4" max="4" width="0.12890625" style="0" customWidth="1"/>
    <col min="5" max="5" width="12.625" style="1" customWidth="1"/>
    <col min="6" max="6" width="14.125" style="1" customWidth="1"/>
    <col min="7" max="7" width="12.375" style="1" customWidth="1"/>
    <col min="8" max="8" width="14.00390625" style="0" customWidth="1"/>
    <col min="9" max="9" width="12.375" style="0" customWidth="1"/>
    <col min="10" max="10" width="14.125" style="1" customWidth="1"/>
    <col min="11" max="11" width="13.375" style="1" customWidth="1"/>
    <col min="12" max="12" width="9.625" style="125" bestFit="1" customWidth="1"/>
  </cols>
  <sheetData>
    <row r="1" spans="1:12" ht="18.75">
      <c r="A1" s="12"/>
      <c r="B1" s="12"/>
      <c r="C1" s="12"/>
      <c r="D1" s="12"/>
      <c r="E1" s="13"/>
      <c r="F1" s="13"/>
      <c r="G1" s="13"/>
      <c r="L1" s="125" t="s">
        <v>11</v>
      </c>
    </row>
    <row r="2" spans="1:12" ht="18.75">
      <c r="A2" s="178" t="s">
        <v>18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26"/>
    </row>
    <row r="3" spans="1:12" ht="17.25" customHeight="1">
      <c r="A3" s="178" t="s">
        <v>25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26"/>
    </row>
    <row r="4" spans="1:12" ht="19.5" customHeight="1">
      <c r="A4" s="32"/>
      <c r="B4" s="32"/>
      <c r="C4" s="32"/>
      <c r="D4" s="32"/>
      <c r="E4" s="33"/>
      <c r="F4" s="33"/>
      <c r="G4" s="33"/>
      <c r="H4" s="179" t="s">
        <v>149</v>
      </c>
      <c r="I4" s="179"/>
      <c r="J4" s="27"/>
      <c r="K4" s="27"/>
      <c r="L4" s="126"/>
    </row>
    <row r="5" spans="1:12" ht="114" customHeight="1">
      <c r="A5" s="90" t="s">
        <v>0</v>
      </c>
      <c r="B5" s="83" t="s">
        <v>1</v>
      </c>
      <c r="C5" s="90" t="s">
        <v>5</v>
      </c>
      <c r="D5" s="87"/>
      <c r="E5" s="90" t="s">
        <v>130</v>
      </c>
      <c r="F5" s="90" t="s">
        <v>15</v>
      </c>
      <c r="G5" s="90" t="s">
        <v>20</v>
      </c>
      <c r="H5" s="90" t="s">
        <v>19</v>
      </c>
      <c r="I5" s="90" t="s">
        <v>129</v>
      </c>
      <c r="J5" s="83" t="s">
        <v>150</v>
      </c>
      <c r="K5" s="90" t="s">
        <v>151</v>
      </c>
      <c r="L5" s="126"/>
    </row>
    <row r="6" spans="1:12" ht="22.5" customHeight="1">
      <c r="A6" s="180" t="s">
        <v>121</v>
      </c>
      <c r="B6" s="181"/>
      <c r="C6" s="181"/>
      <c r="D6" s="181"/>
      <c r="E6" s="181"/>
      <c r="F6" s="181"/>
      <c r="G6" s="181"/>
      <c r="H6" s="181"/>
      <c r="I6" s="181"/>
      <c r="J6" s="181"/>
      <c r="K6" s="182"/>
      <c r="L6" s="126"/>
    </row>
    <row r="7" spans="1:12" ht="18.75" customHeight="1">
      <c r="A7" s="175" t="s">
        <v>133</v>
      </c>
      <c r="B7" s="176"/>
      <c r="C7" s="176"/>
      <c r="D7" s="176"/>
      <c r="E7" s="176"/>
      <c r="F7" s="176"/>
      <c r="G7" s="176"/>
      <c r="H7" s="176"/>
      <c r="I7" s="176"/>
      <c r="J7" s="176"/>
      <c r="K7" s="177"/>
      <c r="L7" s="126"/>
    </row>
    <row r="8" spans="1:12" ht="15.75">
      <c r="A8" s="102">
        <v>1</v>
      </c>
      <c r="B8" s="80" t="s">
        <v>26</v>
      </c>
      <c r="C8" s="102">
        <v>8</v>
      </c>
      <c r="D8" s="102">
        <v>1987</v>
      </c>
      <c r="E8" s="103" t="s">
        <v>137</v>
      </c>
      <c r="F8" s="104">
        <v>25102.5</v>
      </c>
      <c r="G8" s="104">
        <v>9746.5</v>
      </c>
      <c r="H8" s="105" t="s">
        <v>93</v>
      </c>
      <c r="I8" s="106">
        <v>43136</v>
      </c>
      <c r="J8" s="88">
        <v>6</v>
      </c>
      <c r="K8" s="101">
        <v>2</v>
      </c>
      <c r="L8" s="126"/>
    </row>
    <row r="9" spans="1:12" ht="15.75">
      <c r="A9" s="94">
        <v>2</v>
      </c>
      <c r="B9" s="95" t="s">
        <v>29</v>
      </c>
      <c r="C9" s="94">
        <v>3</v>
      </c>
      <c r="D9" s="94"/>
      <c r="E9" s="96"/>
      <c r="F9" s="97"/>
      <c r="G9" s="97"/>
      <c r="H9" s="98" t="s">
        <v>94</v>
      </c>
      <c r="I9" s="99" t="s">
        <v>136</v>
      </c>
      <c r="J9" s="101" t="s">
        <v>11</v>
      </c>
      <c r="K9" s="101">
        <v>3</v>
      </c>
      <c r="L9" s="126"/>
    </row>
    <row r="10" spans="1:12" ht="15.75">
      <c r="A10" s="94">
        <v>3</v>
      </c>
      <c r="B10" s="95" t="s">
        <v>30</v>
      </c>
      <c r="C10" s="94">
        <v>2</v>
      </c>
      <c r="D10" s="94"/>
      <c r="E10" s="96"/>
      <c r="F10" s="97"/>
      <c r="G10" s="97"/>
      <c r="H10" s="98" t="s">
        <v>94</v>
      </c>
      <c r="I10" s="99" t="s">
        <v>136</v>
      </c>
      <c r="J10" s="101"/>
      <c r="K10" s="101">
        <v>2</v>
      </c>
      <c r="L10" s="126"/>
    </row>
    <row r="11" spans="1:12" ht="15.75">
      <c r="A11" s="94">
        <v>4</v>
      </c>
      <c r="B11" s="95" t="s">
        <v>31</v>
      </c>
      <c r="C11" s="94">
        <v>7</v>
      </c>
      <c r="D11" s="94"/>
      <c r="E11" s="96"/>
      <c r="F11" s="97"/>
      <c r="G11" s="97"/>
      <c r="H11" s="98" t="s">
        <v>94</v>
      </c>
      <c r="I11" s="99" t="s">
        <v>136</v>
      </c>
      <c r="J11" s="101"/>
      <c r="K11" s="101">
        <v>7</v>
      </c>
      <c r="L11" s="126"/>
    </row>
    <row r="12" spans="1:12" ht="15.75">
      <c r="A12" s="94">
        <v>5</v>
      </c>
      <c r="B12" s="95" t="s">
        <v>32</v>
      </c>
      <c r="C12" s="94">
        <v>4</v>
      </c>
      <c r="D12" s="94"/>
      <c r="E12" s="96"/>
      <c r="F12" s="97"/>
      <c r="G12" s="97"/>
      <c r="H12" s="98" t="s">
        <v>94</v>
      </c>
      <c r="I12" s="99" t="s">
        <v>136</v>
      </c>
      <c r="J12" s="101" t="s">
        <v>11</v>
      </c>
      <c r="K12" s="101">
        <v>4</v>
      </c>
      <c r="L12" s="126"/>
    </row>
    <row r="13" spans="1:12" ht="15.75">
      <c r="A13" s="94">
        <v>6</v>
      </c>
      <c r="B13" s="130" t="s">
        <v>28</v>
      </c>
      <c r="C13" s="94">
        <v>2</v>
      </c>
      <c r="D13" s="94">
        <v>1986</v>
      </c>
      <c r="E13" s="96"/>
      <c r="F13" s="97"/>
      <c r="G13" s="97"/>
      <c r="H13" s="98" t="s">
        <v>142</v>
      </c>
      <c r="I13" s="99" t="s">
        <v>136</v>
      </c>
      <c r="J13" s="101"/>
      <c r="K13" s="101">
        <v>2</v>
      </c>
      <c r="L13" s="126"/>
    </row>
    <row r="14" spans="1:12" ht="15.75">
      <c r="A14" s="94">
        <v>7</v>
      </c>
      <c r="B14" s="107" t="s">
        <v>33</v>
      </c>
      <c r="C14" s="94">
        <v>4</v>
      </c>
      <c r="D14" s="94">
        <v>1986</v>
      </c>
      <c r="E14" s="96"/>
      <c r="F14" s="97"/>
      <c r="G14" s="97"/>
      <c r="H14" s="98" t="s">
        <v>95</v>
      </c>
      <c r="I14" s="99" t="s">
        <v>136</v>
      </c>
      <c r="J14" s="101"/>
      <c r="K14" s="101">
        <v>4</v>
      </c>
      <c r="L14" s="126"/>
    </row>
    <row r="15" spans="1:12" ht="15.75">
      <c r="A15" s="94">
        <v>8</v>
      </c>
      <c r="B15" s="107" t="s">
        <v>34</v>
      </c>
      <c r="C15" s="94">
        <v>2</v>
      </c>
      <c r="D15" s="94"/>
      <c r="E15" s="96"/>
      <c r="F15" s="97"/>
      <c r="G15" s="97"/>
      <c r="H15" s="98" t="s">
        <v>95</v>
      </c>
      <c r="I15" s="99" t="s">
        <v>136</v>
      </c>
      <c r="J15" s="101"/>
      <c r="K15" s="101">
        <v>2</v>
      </c>
      <c r="L15" s="126"/>
    </row>
    <row r="16" spans="1:12" ht="15.75">
      <c r="A16" s="94">
        <v>9</v>
      </c>
      <c r="B16" s="107" t="s">
        <v>35</v>
      </c>
      <c r="C16" s="94">
        <v>4</v>
      </c>
      <c r="D16" s="94"/>
      <c r="E16" s="96"/>
      <c r="F16" s="97"/>
      <c r="G16" s="97"/>
      <c r="H16" s="98" t="s">
        <v>95</v>
      </c>
      <c r="I16" s="99" t="s">
        <v>136</v>
      </c>
      <c r="J16" s="101"/>
      <c r="K16" s="101">
        <v>4</v>
      </c>
      <c r="L16" s="126"/>
    </row>
    <row r="17" spans="1:12" ht="15.75">
      <c r="A17" s="94">
        <v>10</v>
      </c>
      <c r="B17" s="95" t="s">
        <v>36</v>
      </c>
      <c r="C17" s="94">
        <v>1</v>
      </c>
      <c r="D17" s="94"/>
      <c r="E17" s="96"/>
      <c r="F17" s="97"/>
      <c r="G17" s="97"/>
      <c r="H17" s="98" t="s">
        <v>142</v>
      </c>
      <c r="I17" s="99" t="s">
        <v>136</v>
      </c>
      <c r="J17" s="101"/>
      <c r="K17" s="101">
        <v>1</v>
      </c>
      <c r="L17" s="126"/>
    </row>
    <row r="18" spans="1:12" ht="15.75">
      <c r="A18" s="94">
        <v>11</v>
      </c>
      <c r="B18" s="95" t="s">
        <v>37</v>
      </c>
      <c r="C18" s="94">
        <v>1</v>
      </c>
      <c r="D18" s="94"/>
      <c r="E18" s="96"/>
      <c r="F18" s="97"/>
      <c r="G18" s="97"/>
      <c r="H18" s="98" t="s">
        <v>142</v>
      </c>
      <c r="I18" s="99" t="s">
        <v>136</v>
      </c>
      <c r="J18" s="101"/>
      <c r="K18" s="101">
        <v>1</v>
      </c>
      <c r="L18" s="126"/>
    </row>
    <row r="19" spans="1:12" ht="15.75">
      <c r="A19" s="102">
        <v>12</v>
      </c>
      <c r="B19" s="134" t="s">
        <v>146</v>
      </c>
      <c r="C19" s="102">
        <v>5</v>
      </c>
      <c r="D19" s="102"/>
      <c r="E19" s="103" t="s">
        <v>145</v>
      </c>
      <c r="F19" s="104">
        <v>57111.74</v>
      </c>
      <c r="G19" s="104">
        <f>E19-F19</f>
        <v>23130.260000000002</v>
      </c>
      <c r="H19" s="135" t="s">
        <v>140</v>
      </c>
      <c r="I19" s="106">
        <v>43217</v>
      </c>
      <c r="J19" s="88">
        <v>4</v>
      </c>
      <c r="K19" s="88">
        <v>1</v>
      </c>
      <c r="L19" s="126"/>
    </row>
    <row r="20" spans="1:12" ht="15.75">
      <c r="A20" s="9"/>
      <c r="B20" s="8" t="s">
        <v>2</v>
      </c>
      <c r="C20" s="9">
        <f>SUM(C8:C19)</f>
        <v>43</v>
      </c>
      <c r="D20" s="8"/>
      <c r="E20" s="15">
        <f>E8+E11+E14+E16+E19</f>
        <v>115091</v>
      </c>
      <c r="F20" s="15">
        <f>F8+F19</f>
        <v>82214.23999999999</v>
      </c>
      <c r="G20" s="15">
        <f>G8+G11+G14+G16+G19</f>
        <v>32876.76</v>
      </c>
      <c r="H20" s="21"/>
      <c r="I20" s="21"/>
      <c r="J20" s="25">
        <v>10</v>
      </c>
      <c r="K20" s="25">
        <f>SUM(K8:K19)</f>
        <v>33</v>
      </c>
      <c r="L20" s="126"/>
    </row>
    <row r="21" spans="1:12" ht="15.75">
      <c r="A21" s="169" t="s">
        <v>134</v>
      </c>
      <c r="B21" s="170"/>
      <c r="C21" s="170"/>
      <c r="D21" s="170"/>
      <c r="E21" s="170"/>
      <c r="F21" s="170"/>
      <c r="G21" s="170"/>
      <c r="H21" s="170"/>
      <c r="I21" s="170"/>
      <c r="J21" s="170"/>
      <c r="K21" s="171"/>
      <c r="L21" s="126"/>
    </row>
    <row r="22" spans="1:22" s="46" customFormat="1" ht="15.75">
      <c r="A22" s="102">
        <v>13</v>
      </c>
      <c r="B22" s="80" t="s">
        <v>40</v>
      </c>
      <c r="C22" s="102">
        <v>3</v>
      </c>
      <c r="D22" s="80"/>
      <c r="E22" s="104">
        <v>111076</v>
      </c>
      <c r="F22" s="104">
        <v>77921.85</v>
      </c>
      <c r="G22" s="104">
        <v>33154.15</v>
      </c>
      <c r="H22" s="111" t="s">
        <v>135</v>
      </c>
      <c r="I22" s="106">
        <v>43138</v>
      </c>
      <c r="J22" s="88">
        <v>3</v>
      </c>
      <c r="K22" s="88"/>
      <c r="L22" s="127"/>
      <c r="M22" s="48"/>
      <c r="N22" s="48"/>
      <c r="O22" s="48"/>
      <c r="P22" s="48"/>
      <c r="Q22" s="48"/>
      <c r="R22" s="48"/>
      <c r="S22" s="48"/>
      <c r="T22" s="48"/>
      <c r="U22" s="48"/>
      <c r="V22" s="54"/>
    </row>
    <row r="23" spans="1:22" s="46" customFormat="1" ht="15.75">
      <c r="A23" s="9"/>
      <c r="B23" s="8" t="s">
        <v>2</v>
      </c>
      <c r="C23" s="9">
        <v>3</v>
      </c>
      <c r="D23" s="8"/>
      <c r="E23" s="109">
        <v>111076</v>
      </c>
      <c r="F23" s="109">
        <v>77921.85</v>
      </c>
      <c r="G23" s="109">
        <v>33154.15</v>
      </c>
      <c r="H23" s="21"/>
      <c r="I23" s="21"/>
      <c r="J23" s="25">
        <v>3</v>
      </c>
      <c r="K23" s="25"/>
      <c r="L23" s="127"/>
      <c r="M23" s="48"/>
      <c r="N23" s="48"/>
      <c r="O23" s="48"/>
      <c r="P23" s="48"/>
      <c r="Q23" s="48"/>
      <c r="R23" s="48"/>
      <c r="S23" s="48"/>
      <c r="T23" s="48"/>
      <c r="U23" s="48"/>
      <c r="V23" s="54"/>
    </row>
    <row r="24" spans="1:22" s="46" customFormat="1" ht="15.75">
      <c r="A24" s="169" t="s">
        <v>21</v>
      </c>
      <c r="B24" s="170"/>
      <c r="C24" s="170"/>
      <c r="D24" s="170"/>
      <c r="E24" s="170"/>
      <c r="F24" s="170"/>
      <c r="G24" s="170"/>
      <c r="H24" s="170"/>
      <c r="I24" s="170"/>
      <c r="J24" s="170"/>
      <c r="K24" s="171"/>
      <c r="L24" s="127"/>
      <c r="M24" s="48"/>
      <c r="N24" s="48"/>
      <c r="O24" s="48"/>
      <c r="P24" s="48"/>
      <c r="Q24" s="48"/>
      <c r="R24" s="48"/>
      <c r="S24" s="48"/>
      <c r="T24" s="48"/>
      <c r="U24" s="48"/>
      <c r="V24" s="54"/>
    </row>
    <row r="25" spans="1:12" ht="15.75">
      <c r="A25" s="113">
        <v>14</v>
      </c>
      <c r="B25" s="114" t="s">
        <v>59</v>
      </c>
      <c r="C25" s="113">
        <v>3</v>
      </c>
      <c r="D25" s="114"/>
      <c r="E25" s="115"/>
      <c r="F25" s="113"/>
      <c r="G25" s="115"/>
      <c r="H25" s="116" t="s">
        <v>60</v>
      </c>
      <c r="I25" s="117" t="s">
        <v>136</v>
      </c>
      <c r="J25" s="118"/>
      <c r="K25" s="118">
        <v>3</v>
      </c>
      <c r="L25" s="126"/>
    </row>
    <row r="26" spans="1:12" ht="15.75">
      <c r="A26" s="102">
        <v>15</v>
      </c>
      <c r="B26" s="80" t="s">
        <v>61</v>
      </c>
      <c r="C26" s="102">
        <v>5</v>
      </c>
      <c r="D26" s="80"/>
      <c r="E26" s="104">
        <v>7450</v>
      </c>
      <c r="F26" s="102">
        <v>5255.34</v>
      </c>
      <c r="G26" s="102">
        <v>2194.66</v>
      </c>
      <c r="H26" s="112" t="s">
        <v>64</v>
      </c>
      <c r="I26" s="122" t="s">
        <v>136</v>
      </c>
      <c r="J26" s="88">
        <v>1</v>
      </c>
      <c r="K26" s="101">
        <v>4</v>
      </c>
      <c r="L26" s="126"/>
    </row>
    <row r="27" spans="1:12" ht="15.75">
      <c r="A27" s="94">
        <v>16</v>
      </c>
      <c r="B27" s="107" t="s">
        <v>62</v>
      </c>
      <c r="C27" s="94">
        <v>2</v>
      </c>
      <c r="D27" s="123"/>
      <c r="E27" s="123"/>
      <c r="F27" s="123"/>
      <c r="G27" s="123"/>
      <c r="H27" s="124" t="s">
        <v>65</v>
      </c>
      <c r="I27" s="117" t="s">
        <v>136</v>
      </c>
      <c r="J27" s="101" t="s">
        <v>11</v>
      </c>
      <c r="K27" s="101">
        <v>2</v>
      </c>
      <c r="L27" s="126"/>
    </row>
    <row r="28" spans="1:12" ht="15.75">
      <c r="A28" s="94">
        <v>17</v>
      </c>
      <c r="B28" s="107" t="s">
        <v>63</v>
      </c>
      <c r="C28" s="94">
        <v>2</v>
      </c>
      <c r="D28" s="94"/>
      <c r="E28" s="96"/>
      <c r="F28" s="97"/>
      <c r="G28" s="97"/>
      <c r="H28" s="124" t="s">
        <v>65</v>
      </c>
      <c r="I28" s="117" t="s">
        <v>136</v>
      </c>
      <c r="J28" s="101"/>
      <c r="K28" s="101">
        <v>2</v>
      </c>
      <c r="L28" s="126"/>
    </row>
    <row r="29" spans="1:12" ht="15.75">
      <c r="A29" s="9"/>
      <c r="B29" s="8" t="s">
        <v>2</v>
      </c>
      <c r="C29" s="9">
        <v>12</v>
      </c>
      <c r="D29" s="8"/>
      <c r="E29" s="164">
        <v>7450</v>
      </c>
      <c r="F29" s="164">
        <v>5255.34</v>
      </c>
      <c r="G29" s="165">
        <v>2194.66</v>
      </c>
      <c r="H29" s="21"/>
      <c r="I29" s="21"/>
      <c r="J29" s="25">
        <v>1</v>
      </c>
      <c r="K29" s="25">
        <v>11</v>
      </c>
      <c r="L29" s="126"/>
    </row>
    <row r="30" spans="1:12" ht="15.75">
      <c r="A30" s="169" t="s">
        <v>22</v>
      </c>
      <c r="B30" s="170"/>
      <c r="C30" s="170"/>
      <c r="D30" s="170"/>
      <c r="E30" s="170"/>
      <c r="F30" s="170"/>
      <c r="G30" s="170"/>
      <c r="H30" s="170"/>
      <c r="I30" s="170"/>
      <c r="J30" s="170"/>
      <c r="K30" s="171"/>
      <c r="L30" s="126"/>
    </row>
    <row r="31" spans="1:12" ht="15.75">
      <c r="A31" s="94">
        <v>18</v>
      </c>
      <c r="B31" s="107" t="s">
        <v>67</v>
      </c>
      <c r="C31" s="94">
        <v>3</v>
      </c>
      <c r="D31" s="94"/>
      <c r="E31" s="94"/>
      <c r="F31" s="94"/>
      <c r="G31" s="94"/>
      <c r="H31" s="108" t="s">
        <v>60</v>
      </c>
      <c r="I31" s="108" t="s">
        <v>136</v>
      </c>
      <c r="J31" s="101"/>
      <c r="K31" s="101">
        <v>3</v>
      </c>
      <c r="L31" s="126"/>
    </row>
    <row r="32" spans="1:12" ht="15.75">
      <c r="A32" s="102">
        <v>19</v>
      </c>
      <c r="B32" s="80" t="s">
        <v>72</v>
      </c>
      <c r="C32" s="102">
        <v>3</v>
      </c>
      <c r="D32" s="102"/>
      <c r="E32" s="104">
        <v>14900</v>
      </c>
      <c r="F32" s="102">
        <v>10457.08</v>
      </c>
      <c r="G32" s="104">
        <f>E32-F32</f>
        <v>4442.92</v>
      </c>
      <c r="H32" s="112" t="s">
        <v>73</v>
      </c>
      <c r="I32" s="106">
        <v>43166</v>
      </c>
      <c r="J32" s="88">
        <v>2</v>
      </c>
      <c r="K32" s="101">
        <v>1</v>
      </c>
      <c r="L32" s="126"/>
    </row>
    <row r="33" spans="1:12" ht="15.75">
      <c r="A33" s="94">
        <v>20</v>
      </c>
      <c r="B33" s="107" t="s">
        <v>68</v>
      </c>
      <c r="C33" s="94">
        <v>1</v>
      </c>
      <c r="D33" s="94"/>
      <c r="E33" s="94"/>
      <c r="F33" s="94"/>
      <c r="G33" s="94"/>
      <c r="H33" s="108" t="s">
        <v>71</v>
      </c>
      <c r="I33" s="108" t="s">
        <v>136</v>
      </c>
      <c r="J33" s="101"/>
      <c r="K33" s="101">
        <v>1</v>
      </c>
      <c r="L33" s="126"/>
    </row>
    <row r="34" spans="1:12" ht="15.75">
      <c r="A34" s="102">
        <v>21</v>
      </c>
      <c r="B34" s="80" t="s">
        <v>69</v>
      </c>
      <c r="C34" s="102">
        <v>6</v>
      </c>
      <c r="D34" s="102"/>
      <c r="E34" s="104">
        <v>178053</v>
      </c>
      <c r="F34" s="102">
        <v>124771.93</v>
      </c>
      <c r="G34" s="102">
        <v>53281.07</v>
      </c>
      <c r="H34" s="136" t="s">
        <v>70</v>
      </c>
      <c r="I34" s="133">
        <v>43217</v>
      </c>
      <c r="J34" s="88">
        <v>2</v>
      </c>
      <c r="K34" s="88">
        <v>4</v>
      </c>
      <c r="L34" s="126"/>
    </row>
    <row r="35" spans="1:12" s="110" customFormat="1" ht="15.75">
      <c r="A35" s="94">
        <v>22</v>
      </c>
      <c r="B35" s="107" t="s">
        <v>83</v>
      </c>
      <c r="C35" s="94">
        <v>1</v>
      </c>
      <c r="D35" s="94"/>
      <c r="E35" s="94"/>
      <c r="F35" s="94"/>
      <c r="G35" s="94"/>
      <c r="H35" s="119" t="s">
        <v>66</v>
      </c>
      <c r="I35" s="108" t="s">
        <v>136</v>
      </c>
      <c r="J35" s="101"/>
      <c r="K35" s="101">
        <v>1</v>
      </c>
      <c r="L35" s="128"/>
    </row>
    <row r="36" spans="1:12" ht="15.75">
      <c r="A36" s="9"/>
      <c r="B36" s="8" t="s">
        <v>2</v>
      </c>
      <c r="C36" s="9">
        <v>14</v>
      </c>
      <c r="D36" s="9"/>
      <c r="E36" s="15">
        <f>E32+E34</f>
        <v>192953</v>
      </c>
      <c r="F36" s="15">
        <f>F32+F34</f>
        <v>135229.00999999998</v>
      </c>
      <c r="G36" s="15">
        <f>G32+G34</f>
        <v>57723.99</v>
      </c>
      <c r="H36" s="9"/>
      <c r="I36" s="21"/>
      <c r="J36" s="25">
        <v>4</v>
      </c>
      <c r="K36" s="25">
        <v>10</v>
      </c>
      <c r="L36" s="126"/>
    </row>
    <row r="37" spans="1:12" ht="15.75">
      <c r="A37" s="169" t="s">
        <v>88</v>
      </c>
      <c r="B37" s="170"/>
      <c r="C37" s="170"/>
      <c r="D37" s="170"/>
      <c r="E37" s="170"/>
      <c r="F37" s="170"/>
      <c r="G37" s="170"/>
      <c r="H37" s="170"/>
      <c r="I37" s="170"/>
      <c r="J37" s="170"/>
      <c r="K37" s="171"/>
      <c r="L37" s="126"/>
    </row>
    <row r="38" spans="1:43" s="46" customFormat="1" ht="15.75">
      <c r="A38" s="94">
        <v>23</v>
      </c>
      <c r="B38" s="107" t="s">
        <v>78</v>
      </c>
      <c r="C38" s="94">
        <v>2</v>
      </c>
      <c r="D38" s="94"/>
      <c r="E38" s="94"/>
      <c r="F38" s="94"/>
      <c r="G38" s="94"/>
      <c r="H38" s="100" t="s">
        <v>79</v>
      </c>
      <c r="I38" s="108" t="s">
        <v>136</v>
      </c>
      <c r="J38" s="101"/>
      <c r="K38" s="101">
        <v>2</v>
      </c>
      <c r="L38" s="127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</row>
    <row r="39" spans="1:43" s="46" customFormat="1" ht="15.75">
      <c r="A39" s="9"/>
      <c r="B39" s="8" t="s">
        <v>2</v>
      </c>
      <c r="C39" s="9">
        <v>2</v>
      </c>
      <c r="D39" s="9"/>
      <c r="E39" s="9"/>
      <c r="F39" s="9"/>
      <c r="G39" s="9"/>
      <c r="H39" s="9"/>
      <c r="I39" s="21"/>
      <c r="J39" s="25"/>
      <c r="K39" s="25">
        <v>2</v>
      </c>
      <c r="L39" s="127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</row>
    <row r="40" spans="1:12" ht="15.75">
      <c r="A40" s="169" t="s">
        <v>92</v>
      </c>
      <c r="B40" s="170"/>
      <c r="C40" s="170"/>
      <c r="D40" s="170"/>
      <c r="E40" s="170"/>
      <c r="F40" s="170"/>
      <c r="G40" s="170"/>
      <c r="H40" s="170"/>
      <c r="I40" s="170"/>
      <c r="J40" s="170"/>
      <c r="K40" s="171"/>
      <c r="L40" s="126"/>
    </row>
    <row r="41" spans="1:12" ht="15.75">
      <c r="A41" s="94">
        <v>24</v>
      </c>
      <c r="B41" s="120" t="s">
        <v>86</v>
      </c>
      <c r="C41" s="121">
        <v>1</v>
      </c>
      <c r="D41" s="121"/>
      <c r="E41" s="121"/>
      <c r="F41" s="121"/>
      <c r="G41" s="121"/>
      <c r="H41" s="100" t="s">
        <v>87</v>
      </c>
      <c r="I41" s="108" t="s">
        <v>136</v>
      </c>
      <c r="J41" s="101"/>
      <c r="K41" s="101">
        <v>1</v>
      </c>
      <c r="L41" s="126"/>
    </row>
    <row r="42" spans="1:12" ht="15.75">
      <c r="A42" s="9"/>
      <c r="B42" s="8" t="s">
        <v>2</v>
      </c>
      <c r="C42" s="9"/>
      <c r="D42" s="9"/>
      <c r="E42" s="20"/>
      <c r="F42" s="9"/>
      <c r="G42" s="9"/>
      <c r="H42" s="9"/>
      <c r="I42" s="21"/>
      <c r="J42" s="25"/>
      <c r="K42" s="25">
        <v>1</v>
      </c>
      <c r="L42" s="167"/>
    </row>
    <row r="43" spans="1:12" s="66" customFormat="1" ht="15.75">
      <c r="A43" s="19"/>
      <c r="B43" s="18" t="s">
        <v>125</v>
      </c>
      <c r="C43" s="19">
        <f>C41+C39+C36+C29+C23+C20</f>
        <v>75</v>
      </c>
      <c r="D43" s="19"/>
      <c r="E43" s="17">
        <v>426570</v>
      </c>
      <c r="F43" s="17">
        <f>F36+F29+F23+F20</f>
        <v>300620.43999999994</v>
      </c>
      <c r="G43" s="17">
        <f>E43-F43</f>
        <v>125949.56000000006</v>
      </c>
      <c r="H43" s="19"/>
      <c r="I43" s="64"/>
      <c r="J43" s="65">
        <v>18</v>
      </c>
      <c r="K43" s="65">
        <v>57</v>
      </c>
      <c r="L43" s="166"/>
    </row>
    <row r="44" spans="1:12" ht="21" customHeight="1">
      <c r="A44" s="172" t="s">
        <v>122</v>
      </c>
      <c r="B44" s="173"/>
      <c r="C44" s="173"/>
      <c r="D44" s="173"/>
      <c r="E44" s="173"/>
      <c r="F44" s="173"/>
      <c r="G44" s="173"/>
      <c r="H44" s="173"/>
      <c r="I44" s="173"/>
      <c r="J44" s="173"/>
      <c r="K44" s="174"/>
      <c r="L44" s="126"/>
    </row>
    <row r="45" spans="1:12" ht="15.75" customHeight="1">
      <c r="A45" s="175" t="s">
        <v>133</v>
      </c>
      <c r="B45" s="176"/>
      <c r="C45" s="176"/>
      <c r="D45" s="176"/>
      <c r="E45" s="176"/>
      <c r="F45" s="176"/>
      <c r="G45" s="176"/>
      <c r="H45" s="176"/>
      <c r="I45" s="176"/>
      <c r="J45" s="176"/>
      <c r="K45" s="177"/>
      <c r="L45" s="167"/>
    </row>
    <row r="46" spans="1:187" s="46" customFormat="1" ht="15.75">
      <c r="A46" s="94">
        <v>25</v>
      </c>
      <c r="B46" s="131" t="s">
        <v>38</v>
      </c>
      <c r="C46" s="94">
        <v>3</v>
      </c>
      <c r="D46" s="94"/>
      <c r="E46" s="94" t="s">
        <v>141</v>
      </c>
      <c r="F46" s="94"/>
      <c r="G46" s="94"/>
      <c r="H46" s="140" t="s">
        <v>97</v>
      </c>
      <c r="I46" s="108" t="s">
        <v>136</v>
      </c>
      <c r="J46" s="101"/>
      <c r="K46" s="101">
        <v>3</v>
      </c>
      <c r="L46" s="127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  <c r="DN46" s="48"/>
      <c r="DO46" s="48"/>
      <c r="DP46" s="48"/>
      <c r="DQ46" s="48"/>
      <c r="DR46" s="48"/>
      <c r="DS46" s="48"/>
      <c r="DT46" s="48"/>
      <c r="DU46" s="48"/>
      <c r="DV46" s="48"/>
      <c r="DW46" s="48"/>
      <c r="DX46" s="48"/>
      <c r="DY46" s="48"/>
      <c r="DZ46" s="48"/>
      <c r="EA46" s="48"/>
      <c r="EB46" s="48"/>
      <c r="EC46" s="48"/>
      <c r="ED46" s="48"/>
      <c r="EE46" s="48"/>
      <c r="EF46" s="48"/>
      <c r="EG46" s="48"/>
      <c r="EH46" s="48"/>
      <c r="EI46" s="48"/>
      <c r="EJ46" s="48"/>
      <c r="EK46" s="48"/>
      <c r="EL46" s="48"/>
      <c r="EM46" s="48"/>
      <c r="EN46" s="48"/>
      <c r="EO46" s="48"/>
      <c r="EP46" s="48"/>
      <c r="EQ46" s="48"/>
      <c r="ER46" s="48"/>
      <c r="ES46" s="48"/>
      <c r="ET46" s="48"/>
      <c r="EU46" s="48"/>
      <c r="EV46" s="48"/>
      <c r="EW46" s="48"/>
      <c r="EX46" s="48"/>
      <c r="EY46" s="48"/>
      <c r="EZ46" s="48"/>
      <c r="FA46" s="48"/>
      <c r="FB46" s="48"/>
      <c r="FC46" s="48"/>
      <c r="FD46" s="48"/>
      <c r="FE46" s="48"/>
      <c r="FF46" s="48"/>
      <c r="FG46" s="48"/>
      <c r="FH46" s="48"/>
      <c r="FI46" s="48"/>
      <c r="FJ46" s="48"/>
      <c r="FK46" s="48"/>
      <c r="FL46" s="48"/>
      <c r="FM46" s="48"/>
      <c r="FN46" s="48"/>
      <c r="FO46" s="48"/>
      <c r="FP46" s="48"/>
      <c r="FQ46" s="48"/>
      <c r="FR46" s="48"/>
      <c r="FS46" s="48"/>
      <c r="FT46" s="48"/>
      <c r="FU46" s="48"/>
      <c r="FV46" s="48"/>
      <c r="FW46" s="48"/>
      <c r="FX46" s="48"/>
      <c r="FY46" s="48"/>
      <c r="FZ46" s="48"/>
      <c r="GA46" s="48"/>
      <c r="GB46" s="48"/>
      <c r="GC46" s="48"/>
      <c r="GD46" s="48"/>
      <c r="GE46" s="48"/>
    </row>
    <row r="47" spans="1:187" s="46" customFormat="1" ht="15.75">
      <c r="A47" s="9"/>
      <c r="B47" s="8" t="s">
        <v>2</v>
      </c>
      <c r="C47" s="9">
        <v>3</v>
      </c>
      <c r="D47" s="9"/>
      <c r="E47" s="9"/>
      <c r="F47" s="9"/>
      <c r="G47" s="9"/>
      <c r="H47" s="8"/>
      <c r="I47" s="8"/>
      <c r="J47" s="25"/>
      <c r="K47" s="25">
        <v>3</v>
      </c>
      <c r="L47" s="127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48"/>
      <c r="DM47" s="48"/>
      <c r="DN47" s="48"/>
      <c r="DO47" s="48"/>
      <c r="DP47" s="48"/>
      <c r="DQ47" s="48"/>
      <c r="DR47" s="48"/>
      <c r="DS47" s="48"/>
      <c r="DT47" s="48"/>
      <c r="DU47" s="48"/>
      <c r="DV47" s="48"/>
      <c r="DW47" s="48"/>
      <c r="DX47" s="48"/>
      <c r="DY47" s="48"/>
      <c r="DZ47" s="48"/>
      <c r="EA47" s="48"/>
      <c r="EB47" s="48"/>
      <c r="EC47" s="48"/>
      <c r="ED47" s="48"/>
      <c r="EE47" s="48"/>
      <c r="EF47" s="48"/>
      <c r="EG47" s="48"/>
      <c r="EH47" s="48"/>
      <c r="EI47" s="48"/>
      <c r="EJ47" s="48"/>
      <c r="EK47" s="48"/>
      <c r="EL47" s="48"/>
      <c r="EM47" s="48"/>
      <c r="EN47" s="48"/>
      <c r="EO47" s="48"/>
      <c r="EP47" s="48"/>
      <c r="EQ47" s="48"/>
      <c r="ER47" s="48"/>
      <c r="ES47" s="48"/>
      <c r="ET47" s="48"/>
      <c r="EU47" s="48"/>
      <c r="EV47" s="48"/>
      <c r="EW47" s="48"/>
      <c r="EX47" s="48"/>
      <c r="EY47" s="48"/>
      <c r="EZ47" s="48"/>
      <c r="FA47" s="48"/>
      <c r="FB47" s="48"/>
      <c r="FC47" s="48"/>
      <c r="FD47" s="48"/>
      <c r="FE47" s="48"/>
      <c r="FF47" s="48"/>
      <c r="FG47" s="48"/>
      <c r="FH47" s="48"/>
      <c r="FI47" s="48"/>
      <c r="FJ47" s="48"/>
      <c r="FK47" s="48"/>
      <c r="FL47" s="48"/>
      <c r="FM47" s="48"/>
      <c r="FN47" s="48"/>
      <c r="FO47" s="48"/>
      <c r="FP47" s="48"/>
      <c r="FQ47" s="48"/>
      <c r="FR47" s="48"/>
      <c r="FS47" s="48"/>
      <c r="FT47" s="48"/>
      <c r="FU47" s="48"/>
      <c r="FV47" s="48"/>
      <c r="FW47" s="48"/>
      <c r="FX47" s="48"/>
      <c r="FY47" s="48"/>
      <c r="FZ47" s="48"/>
      <c r="GA47" s="48"/>
      <c r="GB47" s="48"/>
      <c r="GC47" s="48"/>
      <c r="GD47" s="48"/>
      <c r="GE47" s="48"/>
    </row>
    <row r="48" spans="1:187" ht="15.75">
      <c r="A48" s="169" t="s">
        <v>44</v>
      </c>
      <c r="B48" s="170"/>
      <c r="C48" s="170"/>
      <c r="D48" s="170"/>
      <c r="E48" s="170"/>
      <c r="F48" s="170"/>
      <c r="G48" s="170"/>
      <c r="H48" s="170"/>
      <c r="I48" s="170"/>
      <c r="J48" s="170"/>
      <c r="K48" s="171"/>
      <c r="L48" s="127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8"/>
      <c r="DE48" s="48"/>
      <c r="DF48" s="48"/>
      <c r="DG48" s="48"/>
      <c r="DH48" s="48"/>
      <c r="DI48" s="48"/>
      <c r="DJ48" s="48"/>
      <c r="DK48" s="48"/>
      <c r="DL48" s="48"/>
      <c r="DM48" s="48"/>
      <c r="DN48" s="48"/>
      <c r="DO48" s="48"/>
      <c r="DP48" s="48"/>
      <c r="DQ48" s="48"/>
      <c r="DR48" s="48"/>
      <c r="DS48" s="48"/>
      <c r="DT48" s="48"/>
      <c r="DU48" s="48"/>
      <c r="DV48" s="48"/>
      <c r="DW48" s="48"/>
      <c r="DX48" s="48"/>
      <c r="DY48" s="48"/>
      <c r="DZ48" s="48"/>
      <c r="EA48" s="48"/>
      <c r="EB48" s="48"/>
      <c r="EC48" s="48"/>
      <c r="ED48" s="48"/>
      <c r="EE48" s="48"/>
      <c r="EF48" s="48"/>
      <c r="EG48" s="48"/>
      <c r="EH48" s="48"/>
      <c r="EI48" s="48"/>
      <c r="EJ48" s="48"/>
      <c r="EK48" s="48"/>
      <c r="EL48" s="48"/>
      <c r="EM48" s="48"/>
      <c r="EN48" s="48"/>
      <c r="EO48" s="48"/>
      <c r="EP48" s="48"/>
      <c r="EQ48" s="48"/>
      <c r="ER48" s="48"/>
      <c r="ES48" s="48"/>
      <c r="ET48" s="48"/>
      <c r="EU48" s="48"/>
      <c r="EV48" s="48"/>
      <c r="EW48" s="48"/>
      <c r="EX48" s="48"/>
      <c r="EY48" s="48"/>
      <c r="EZ48" s="48"/>
      <c r="FA48" s="48"/>
      <c r="FB48" s="48"/>
      <c r="FC48" s="48"/>
      <c r="FD48" s="48"/>
      <c r="FE48" s="48"/>
      <c r="FF48" s="48"/>
      <c r="FG48" s="48"/>
      <c r="FH48" s="48"/>
      <c r="FI48" s="48"/>
      <c r="FJ48" s="48"/>
      <c r="FK48" s="48"/>
      <c r="FL48" s="48"/>
      <c r="FM48" s="48"/>
      <c r="FN48" s="48"/>
      <c r="FO48" s="48"/>
      <c r="FP48" s="48"/>
      <c r="FQ48" s="48"/>
      <c r="FR48" s="48"/>
      <c r="FS48" s="48"/>
      <c r="FT48" s="48"/>
      <c r="FU48" s="48"/>
      <c r="FV48" s="48"/>
      <c r="FW48" s="48"/>
      <c r="FX48" s="48"/>
      <c r="FY48" s="48"/>
      <c r="FZ48" s="48"/>
      <c r="GA48" s="48"/>
      <c r="GB48" s="48"/>
      <c r="GC48" s="48"/>
      <c r="GD48" s="48"/>
      <c r="GE48" s="48"/>
    </row>
    <row r="49" spans="1:187" s="46" customFormat="1" ht="15.75">
      <c r="A49" s="94">
        <v>26</v>
      </c>
      <c r="B49" s="131" t="s">
        <v>139</v>
      </c>
      <c r="C49" s="94">
        <v>2</v>
      </c>
      <c r="D49" s="94"/>
      <c r="E49" s="94" t="s">
        <v>141</v>
      </c>
      <c r="F49" s="94"/>
      <c r="G49" s="94"/>
      <c r="H49" s="132" t="s">
        <v>57</v>
      </c>
      <c r="I49" s="108" t="s">
        <v>136</v>
      </c>
      <c r="J49" s="101"/>
      <c r="K49" s="101">
        <v>2</v>
      </c>
      <c r="L49" s="127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/>
      <c r="DE49" s="48"/>
      <c r="DF49" s="48"/>
      <c r="DG49" s="48"/>
      <c r="DH49" s="48"/>
      <c r="DI49" s="48"/>
      <c r="DJ49" s="48"/>
      <c r="DK49" s="48"/>
      <c r="DL49" s="48"/>
      <c r="DM49" s="48"/>
      <c r="DN49" s="48"/>
      <c r="DO49" s="48"/>
      <c r="DP49" s="48"/>
      <c r="DQ49" s="48"/>
      <c r="DR49" s="48"/>
      <c r="DS49" s="48"/>
      <c r="DT49" s="48"/>
      <c r="DU49" s="48"/>
      <c r="DV49" s="48"/>
      <c r="DW49" s="48"/>
      <c r="DX49" s="48"/>
      <c r="DY49" s="48"/>
      <c r="DZ49" s="48"/>
      <c r="EA49" s="48"/>
      <c r="EB49" s="48"/>
      <c r="EC49" s="48"/>
      <c r="ED49" s="48"/>
      <c r="EE49" s="48"/>
      <c r="EF49" s="48"/>
      <c r="EG49" s="48"/>
      <c r="EH49" s="48"/>
      <c r="EI49" s="48"/>
      <c r="EJ49" s="48"/>
      <c r="EK49" s="48"/>
      <c r="EL49" s="48"/>
      <c r="EM49" s="48"/>
      <c r="EN49" s="48"/>
      <c r="EO49" s="48"/>
      <c r="EP49" s="48"/>
      <c r="EQ49" s="48"/>
      <c r="ER49" s="48"/>
      <c r="ES49" s="48"/>
      <c r="ET49" s="48"/>
      <c r="EU49" s="48"/>
      <c r="EV49" s="48"/>
      <c r="EW49" s="48"/>
      <c r="EX49" s="48"/>
      <c r="EY49" s="48"/>
      <c r="EZ49" s="48"/>
      <c r="FA49" s="48"/>
      <c r="FB49" s="48"/>
      <c r="FC49" s="48"/>
      <c r="FD49" s="48"/>
      <c r="FE49" s="48"/>
      <c r="FF49" s="48"/>
      <c r="FG49" s="48"/>
      <c r="FH49" s="48"/>
      <c r="FI49" s="48"/>
      <c r="FJ49" s="48"/>
      <c r="FK49" s="48"/>
      <c r="FL49" s="48"/>
      <c r="FM49" s="48"/>
      <c r="FN49" s="48"/>
      <c r="FO49" s="48"/>
      <c r="FP49" s="48"/>
      <c r="FQ49" s="48"/>
      <c r="FR49" s="48"/>
      <c r="FS49" s="48"/>
      <c r="FT49" s="48"/>
      <c r="FU49" s="48"/>
      <c r="FV49" s="48"/>
      <c r="FW49" s="48"/>
      <c r="FX49" s="48"/>
      <c r="FY49" s="48"/>
      <c r="FZ49" s="48"/>
      <c r="GA49" s="48"/>
      <c r="GB49" s="48"/>
      <c r="GC49" s="48"/>
      <c r="GD49" s="48"/>
      <c r="GE49" s="48"/>
    </row>
    <row r="50" spans="1:187" s="46" customFormat="1" ht="15.75">
      <c r="A50" s="94">
        <v>27</v>
      </c>
      <c r="B50" s="131" t="s">
        <v>45</v>
      </c>
      <c r="C50" s="94">
        <v>2</v>
      </c>
      <c r="D50" s="94"/>
      <c r="E50" s="94" t="s">
        <v>141</v>
      </c>
      <c r="F50" s="94"/>
      <c r="G50" s="94"/>
      <c r="H50" s="132" t="s">
        <v>58</v>
      </c>
      <c r="I50" s="108" t="s">
        <v>136</v>
      </c>
      <c r="J50" s="101"/>
      <c r="K50" s="101">
        <v>2</v>
      </c>
      <c r="L50" s="127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  <c r="DE50" s="48"/>
      <c r="DF50" s="48"/>
      <c r="DG50" s="48"/>
      <c r="DH50" s="48"/>
      <c r="DI50" s="48"/>
      <c r="DJ50" s="48"/>
      <c r="DK50" s="48"/>
      <c r="DL50" s="48"/>
      <c r="DM50" s="48"/>
      <c r="DN50" s="48"/>
      <c r="DO50" s="48"/>
      <c r="DP50" s="48"/>
      <c r="DQ50" s="48"/>
      <c r="DR50" s="48"/>
      <c r="DS50" s="48"/>
      <c r="DT50" s="48"/>
      <c r="DU50" s="48"/>
      <c r="DV50" s="48"/>
      <c r="DW50" s="48"/>
      <c r="DX50" s="48"/>
      <c r="DY50" s="48"/>
      <c r="DZ50" s="48"/>
      <c r="EA50" s="48"/>
      <c r="EB50" s="48"/>
      <c r="EC50" s="48"/>
      <c r="ED50" s="48"/>
      <c r="EE50" s="48"/>
      <c r="EF50" s="48"/>
      <c r="EG50" s="48"/>
      <c r="EH50" s="48"/>
      <c r="EI50" s="48"/>
      <c r="EJ50" s="48"/>
      <c r="EK50" s="48"/>
      <c r="EL50" s="48"/>
      <c r="EM50" s="48"/>
      <c r="EN50" s="48"/>
      <c r="EO50" s="48"/>
      <c r="EP50" s="48"/>
      <c r="EQ50" s="48"/>
      <c r="ER50" s="48"/>
      <c r="ES50" s="48"/>
      <c r="ET50" s="48"/>
      <c r="EU50" s="48"/>
      <c r="EV50" s="48"/>
      <c r="EW50" s="48"/>
      <c r="EX50" s="48"/>
      <c r="EY50" s="48"/>
      <c r="EZ50" s="48"/>
      <c r="FA50" s="48"/>
      <c r="FB50" s="48"/>
      <c r="FC50" s="48"/>
      <c r="FD50" s="48"/>
      <c r="FE50" s="48"/>
      <c r="FF50" s="48"/>
      <c r="FG50" s="48"/>
      <c r="FH50" s="48"/>
      <c r="FI50" s="48"/>
      <c r="FJ50" s="48"/>
      <c r="FK50" s="48"/>
      <c r="FL50" s="48"/>
      <c r="FM50" s="48"/>
      <c r="FN50" s="48"/>
      <c r="FO50" s="48"/>
      <c r="FP50" s="48"/>
      <c r="FQ50" s="48"/>
      <c r="FR50" s="48"/>
      <c r="FS50" s="48"/>
      <c r="FT50" s="48"/>
      <c r="FU50" s="48"/>
      <c r="FV50" s="48"/>
      <c r="FW50" s="48"/>
      <c r="FX50" s="48"/>
      <c r="FY50" s="48"/>
      <c r="FZ50" s="48"/>
      <c r="GA50" s="48"/>
      <c r="GB50" s="48"/>
      <c r="GC50" s="48"/>
      <c r="GD50" s="48"/>
      <c r="GE50" s="48"/>
    </row>
    <row r="51" spans="1:187" s="46" customFormat="1" ht="15.75">
      <c r="A51" s="9"/>
      <c r="B51" s="8" t="s">
        <v>2</v>
      </c>
      <c r="C51" s="9">
        <v>4</v>
      </c>
      <c r="D51" s="9"/>
      <c r="E51" s="9"/>
      <c r="F51" s="9"/>
      <c r="G51" s="9"/>
      <c r="H51" s="8"/>
      <c r="I51" s="8"/>
      <c r="J51" s="25"/>
      <c r="K51" s="25">
        <v>4</v>
      </c>
      <c r="L51" s="127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  <c r="DE51" s="48"/>
      <c r="DF51" s="48"/>
      <c r="DG51" s="48"/>
      <c r="DH51" s="48"/>
      <c r="DI51" s="48"/>
      <c r="DJ51" s="48"/>
      <c r="DK51" s="48"/>
      <c r="DL51" s="48"/>
      <c r="DM51" s="48"/>
      <c r="DN51" s="48"/>
      <c r="DO51" s="48"/>
      <c r="DP51" s="48"/>
      <c r="DQ51" s="48"/>
      <c r="DR51" s="48"/>
      <c r="DS51" s="48"/>
      <c r="DT51" s="48"/>
      <c r="DU51" s="48"/>
      <c r="DV51" s="48"/>
      <c r="DW51" s="48"/>
      <c r="DX51" s="48"/>
      <c r="DY51" s="48"/>
      <c r="DZ51" s="48"/>
      <c r="EA51" s="48"/>
      <c r="EB51" s="48"/>
      <c r="EC51" s="48"/>
      <c r="ED51" s="48"/>
      <c r="EE51" s="48"/>
      <c r="EF51" s="48"/>
      <c r="EG51" s="48"/>
      <c r="EH51" s="48"/>
      <c r="EI51" s="48"/>
      <c r="EJ51" s="48"/>
      <c r="EK51" s="48"/>
      <c r="EL51" s="48"/>
      <c r="EM51" s="48"/>
      <c r="EN51" s="48"/>
      <c r="EO51" s="48"/>
      <c r="EP51" s="48"/>
      <c r="EQ51" s="48"/>
      <c r="ER51" s="48"/>
      <c r="ES51" s="48"/>
      <c r="ET51" s="48"/>
      <c r="EU51" s="48"/>
      <c r="EV51" s="48"/>
      <c r="EW51" s="48"/>
      <c r="EX51" s="48"/>
      <c r="EY51" s="48"/>
      <c r="EZ51" s="48"/>
      <c r="FA51" s="48"/>
      <c r="FB51" s="48"/>
      <c r="FC51" s="48"/>
      <c r="FD51" s="48"/>
      <c r="FE51" s="48"/>
      <c r="FF51" s="48"/>
      <c r="FG51" s="48"/>
      <c r="FH51" s="48"/>
      <c r="FI51" s="48"/>
      <c r="FJ51" s="48"/>
      <c r="FK51" s="48"/>
      <c r="FL51" s="48"/>
      <c r="FM51" s="48"/>
      <c r="FN51" s="48"/>
      <c r="FO51" s="48"/>
      <c r="FP51" s="48"/>
      <c r="FQ51" s="48"/>
      <c r="FR51" s="48"/>
      <c r="FS51" s="48"/>
      <c r="FT51" s="48"/>
      <c r="FU51" s="48"/>
      <c r="FV51" s="48"/>
      <c r="FW51" s="48"/>
      <c r="FX51" s="48"/>
      <c r="FY51" s="48"/>
      <c r="FZ51" s="48"/>
      <c r="GA51" s="48"/>
      <c r="GB51" s="48"/>
      <c r="GC51" s="48"/>
      <c r="GD51" s="48"/>
      <c r="GE51" s="48"/>
    </row>
    <row r="52" spans="1:12" ht="15.75">
      <c r="A52" s="169" t="s">
        <v>138</v>
      </c>
      <c r="B52" s="170"/>
      <c r="C52" s="170"/>
      <c r="D52" s="170"/>
      <c r="E52" s="170"/>
      <c r="F52" s="170"/>
      <c r="G52" s="170"/>
      <c r="H52" s="170"/>
      <c r="I52" s="170"/>
      <c r="J52" s="170"/>
      <c r="K52" s="171"/>
      <c r="L52" s="126"/>
    </row>
    <row r="53" spans="1:12" ht="15.75">
      <c r="A53" s="94">
        <v>28</v>
      </c>
      <c r="B53" s="107" t="s">
        <v>90</v>
      </c>
      <c r="C53" s="94">
        <v>4</v>
      </c>
      <c r="D53" s="94"/>
      <c r="E53" s="97"/>
      <c r="F53" s="97"/>
      <c r="G53" s="97"/>
      <c r="H53" s="132" t="s">
        <v>76</v>
      </c>
      <c r="I53" s="145"/>
      <c r="J53" s="101"/>
      <c r="K53" s="101">
        <v>4</v>
      </c>
      <c r="L53" s="126"/>
    </row>
    <row r="54" spans="1:12" ht="15.75">
      <c r="A54" s="102">
        <v>29</v>
      </c>
      <c r="B54" s="80" t="s">
        <v>77</v>
      </c>
      <c r="C54" s="102">
        <v>3</v>
      </c>
      <c r="D54" s="102"/>
      <c r="E54" s="103" t="s">
        <v>154</v>
      </c>
      <c r="F54" s="104">
        <v>15225.49</v>
      </c>
      <c r="G54" s="104">
        <f>E54-F54</f>
        <v>6472.51</v>
      </c>
      <c r="H54" s="105" t="s">
        <v>144</v>
      </c>
      <c r="I54" s="144">
        <v>43260</v>
      </c>
      <c r="J54" s="88">
        <v>3</v>
      </c>
      <c r="K54" s="88"/>
      <c r="L54" s="126"/>
    </row>
    <row r="55" spans="1:12" ht="15.75">
      <c r="A55" s="9"/>
      <c r="B55" s="8" t="s">
        <v>2</v>
      </c>
      <c r="C55" s="20" t="s">
        <v>89</v>
      </c>
      <c r="D55" s="9"/>
      <c r="E55" s="168" t="s">
        <v>154</v>
      </c>
      <c r="F55" s="164">
        <v>15225.49</v>
      </c>
      <c r="G55" s="15">
        <v>6472.51</v>
      </c>
      <c r="H55" s="21"/>
      <c r="I55" s="24"/>
      <c r="J55" s="25">
        <v>3</v>
      </c>
      <c r="K55" s="25">
        <v>4</v>
      </c>
      <c r="L55" s="126"/>
    </row>
    <row r="56" spans="1:12" ht="15.75">
      <c r="A56" s="169" t="s">
        <v>23</v>
      </c>
      <c r="B56" s="170"/>
      <c r="C56" s="170"/>
      <c r="D56" s="170"/>
      <c r="E56" s="170"/>
      <c r="F56" s="170"/>
      <c r="G56" s="170"/>
      <c r="H56" s="170"/>
      <c r="I56" s="170"/>
      <c r="J56" s="170"/>
      <c r="K56" s="171"/>
      <c r="L56" s="126"/>
    </row>
    <row r="57" spans="1:12" ht="15.75">
      <c r="A57" s="137">
        <v>30</v>
      </c>
      <c r="B57" s="138" t="s">
        <v>80</v>
      </c>
      <c r="C57" s="137">
        <v>2</v>
      </c>
      <c r="D57" s="137"/>
      <c r="E57" s="141">
        <v>33777</v>
      </c>
      <c r="F57" s="141">
        <v>23643.9</v>
      </c>
      <c r="G57" s="141">
        <v>10133.1</v>
      </c>
      <c r="H57" s="142" t="s">
        <v>155</v>
      </c>
      <c r="I57" s="143"/>
      <c r="J57" s="139">
        <v>2</v>
      </c>
      <c r="K57" s="139"/>
      <c r="L57" s="126"/>
    </row>
    <row r="58" spans="1:12" ht="15.75">
      <c r="A58" s="9"/>
      <c r="B58" s="8" t="s">
        <v>2</v>
      </c>
      <c r="C58" s="9">
        <v>2</v>
      </c>
      <c r="D58" s="8"/>
      <c r="E58" s="164">
        <v>33777</v>
      </c>
      <c r="F58" s="164">
        <v>23643.9</v>
      </c>
      <c r="G58" s="164">
        <v>10133.1</v>
      </c>
      <c r="H58" s="21"/>
      <c r="I58" s="21"/>
      <c r="J58" s="25">
        <v>2</v>
      </c>
      <c r="K58" s="25"/>
      <c r="L58" s="126"/>
    </row>
    <row r="59" spans="1:12" ht="15.75">
      <c r="A59" s="169" t="s">
        <v>51</v>
      </c>
      <c r="B59" s="170"/>
      <c r="C59" s="170"/>
      <c r="D59" s="170"/>
      <c r="E59" s="170"/>
      <c r="F59" s="170"/>
      <c r="G59" s="170"/>
      <c r="H59" s="170"/>
      <c r="I59" s="170"/>
      <c r="J59" s="170"/>
      <c r="K59" s="171"/>
      <c r="L59" s="126"/>
    </row>
    <row r="60" spans="1:22" s="46" customFormat="1" ht="18.75" customHeight="1">
      <c r="A60" s="102">
        <v>31</v>
      </c>
      <c r="B60" s="80" t="s">
        <v>52</v>
      </c>
      <c r="C60" s="102">
        <v>1</v>
      </c>
      <c r="D60" s="146"/>
      <c r="E60" s="104">
        <v>22770</v>
      </c>
      <c r="F60" s="104">
        <v>15939</v>
      </c>
      <c r="G60" s="104">
        <v>6831</v>
      </c>
      <c r="H60" s="112" t="s">
        <v>143</v>
      </c>
      <c r="I60" s="147">
        <v>43272</v>
      </c>
      <c r="J60" s="88">
        <v>1</v>
      </c>
      <c r="K60" s="88"/>
      <c r="L60" s="127"/>
      <c r="M60" s="48"/>
      <c r="N60" s="48"/>
      <c r="O60" s="48"/>
      <c r="P60" s="48"/>
      <c r="Q60" s="48"/>
      <c r="R60" s="48"/>
      <c r="S60" s="48"/>
      <c r="T60" s="48"/>
      <c r="U60" s="48"/>
      <c r="V60" s="48"/>
    </row>
    <row r="61" spans="1:22" s="46" customFormat="1" ht="18" customHeight="1">
      <c r="A61" s="9"/>
      <c r="B61" s="49" t="s">
        <v>2</v>
      </c>
      <c r="C61" s="9">
        <v>1</v>
      </c>
      <c r="D61" s="45"/>
      <c r="E61" s="164">
        <v>22770</v>
      </c>
      <c r="F61" s="164">
        <v>15939</v>
      </c>
      <c r="G61" s="15">
        <v>6831</v>
      </c>
      <c r="H61" s="21"/>
      <c r="I61" s="21"/>
      <c r="J61" s="25">
        <v>1</v>
      </c>
      <c r="K61" s="25"/>
      <c r="L61" s="127"/>
      <c r="M61" s="48"/>
      <c r="N61" s="48"/>
      <c r="O61" s="48"/>
      <c r="P61" s="48"/>
      <c r="Q61" s="48"/>
      <c r="R61" s="48"/>
      <c r="S61" s="48"/>
      <c r="T61" s="48"/>
      <c r="U61" s="48"/>
      <c r="V61" s="48"/>
    </row>
    <row r="62" spans="1:22" s="46" customFormat="1" ht="18.75" customHeight="1">
      <c r="A62" s="19"/>
      <c r="B62" s="18" t="s">
        <v>126</v>
      </c>
      <c r="C62" s="19">
        <v>17</v>
      </c>
      <c r="D62" s="18"/>
      <c r="E62" s="17">
        <f>E55+E61+E57</f>
        <v>78245</v>
      </c>
      <c r="F62" s="17">
        <f>F55+F61+F57</f>
        <v>54808.39</v>
      </c>
      <c r="G62" s="17">
        <f>G55+G61+G57</f>
        <v>23436.61</v>
      </c>
      <c r="H62" s="64"/>
      <c r="I62" s="64"/>
      <c r="J62" s="65">
        <v>6</v>
      </c>
      <c r="K62" s="65">
        <v>11</v>
      </c>
      <c r="L62" s="127"/>
      <c r="M62" s="48"/>
      <c r="N62" s="48"/>
      <c r="O62" s="48"/>
      <c r="P62" s="48"/>
      <c r="Q62" s="48"/>
      <c r="R62" s="48"/>
      <c r="S62" s="48"/>
      <c r="T62" s="48"/>
      <c r="U62" s="48"/>
      <c r="V62" s="48"/>
    </row>
    <row r="63" spans="1:12" s="66" customFormat="1" ht="18.75">
      <c r="A63" s="172" t="s">
        <v>123</v>
      </c>
      <c r="B63" s="173"/>
      <c r="C63" s="173"/>
      <c r="D63" s="173"/>
      <c r="E63" s="173"/>
      <c r="F63" s="173"/>
      <c r="G63" s="173"/>
      <c r="H63" s="173"/>
      <c r="I63" s="173"/>
      <c r="J63" s="173"/>
      <c r="K63" s="174"/>
      <c r="L63" s="129"/>
    </row>
    <row r="64" spans="1:12" ht="20.25" customHeight="1">
      <c r="A64" s="169" t="s">
        <v>41</v>
      </c>
      <c r="B64" s="170"/>
      <c r="C64" s="170"/>
      <c r="D64" s="170"/>
      <c r="E64" s="170"/>
      <c r="F64" s="170"/>
      <c r="G64" s="170"/>
      <c r="H64" s="170"/>
      <c r="I64" s="170"/>
      <c r="J64" s="170"/>
      <c r="K64" s="171"/>
      <c r="L64" s="126"/>
    </row>
    <row r="65" spans="1:22" s="46" customFormat="1" ht="15" customHeight="1">
      <c r="A65" s="94">
        <v>32</v>
      </c>
      <c r="B65" s="107" t="s">
        <v>42</v>
      </c>
      <c r="C65" s="94">
        <v>1</v>
      </c>
      <c r="D65" s="148"/>
      <c r="E65" s="148"/>
      <c r="F65" s="148"/>
      <c r="G65" s="148"/>
      <c r="H65" s="108" t="s">
        <v>55</v>
      </c>
      <c r="I65" s="132" t="s">
        <v>136</v>
      </c>
      <c r="J65" s="101"/>
      <c r="K65" s="101">
        <v>1</v>
      </c>
      <c r="L65" s="127"/>
      <c r="M65" s="48"/>
      <c r="N65" s="48"/>
      <c r="O65" s="48"/>
      <c r="P65" s="48"/>
      <c r="Q65" s="48"/>
      <c r="R65" s="48"/>
      <c r="S65" s="48"/>
      <c r="T65" s="48"/>
      <c r="U65" s="48"/>
      <c r="V65" s="48"/>
    </row>
    <row r="66" spans="1:22" s="46" customFormat="1" ht="15" customHeight="1">
      <c r="A66" s="94">
        <v>33</v>
      </c>
      <c r="B66" s="107" t="s">
        <v>43</v>
      </c>
      <c r="C66" s="94">
        <v>1</v>
      </c>
      <c r="D66" s="148"/>
      <c r="E66" s="148"/>
      <c r="F66" s="148"/>
      <c r="G66" s="148"/>
      <c r="H66" s="108" t="s">
        <v>55</v>
      </c>
      <c r="I66" s="132" t="s">
        <v>136</v>
      </c>
      <c r="J66" s="101"/>
      <c r="K66" s="101">
        <v>1</v>
      </c>
      <c r="L66" s="127"/>
      <c r="M66" s="48"/>
      <c r="N66" s="48"/>
      <c r="O66" s="48"/>
      <c r="P66" s="48"/>
      <c r="Q66" s="48"/>
      <c r="R66" s="48"/>
      <c r="S66" s="48"/>
      <c r="T66" s="48"/>
      <c r="U66" s="48"/>
      <c r="V66" s="48"/>
    </row>
    <row r="67" spans="1:22" s="46" customFormat="1" ht="15" customHeight="1">
      <c r="A67" s="43"/>
      <c r="B67" s="49" t="s">
        <v>2</v>
      </c>
      <c r="C67" s="9">
        <v>2</v>
      </c>
      <c r="D67" s="45"/>
      <c r="E67" s="45"/>
      <c r="F67" s="45"/>
      <c r="G67" s="45"/>
      <c r="H67" s="21"/>
      <c r="I67" s="55"/>
      <c r="J67" s="25"/>
      <c r="K67" s="25">
        <v>2</v>
      </c>
      <c r="L67" s="127"/>
      <c r="M67" s="48"/>
      <c r="N67" s="48"/>
      <c r="O67" s="48"/>
      <c r="P67" s="48"/>
      <c r="Q67" s="48"/>
      <c r="R67" s="48"/>
      <c r="S67" s="48"/>
      <c r="T67" s="48"/>
      <c r="U67" s="48"/>
      <c r="V67" s="48"/>
    </row>
    <row r="68" spans="1:12" s="48" customFormat="1" ht="15" customHeight="1">
      <c r="A68" s="169" t="s">
        <v>24</v>
      </c>
      <c r="B68" s="170"/>
      <c r="C68" s="170"/>
      <c r="D68" s="170"/>
      <c r="E68" s="170"/>
      <c r="F68" s="170"/>
      <c r="G68" s="170"/>
      <c r="H68" s="170"/>
      <c r="I68" s="170"/>
      <c r="J68" s="170"/>
      <c r="K68" s="171"/>
      <c r="L68" s="127"/>
    </row>
    <row r="69" spans="1:12" s="48" customFormat="1" ht="18.75" customHeight="1">
      <c r="A69" s="94">
        <v>34</v>
      </c>
      <c r="B69" s="107" t="s">
        <v>47</v>
      </c>
      <c r="C69" s="94">
        <v>2</v>
      </c>
      <c r="D69" s="148"/>
      <c r="E69" s="148"/>
      <c r="F69" s="148"/>
      <c r="G69" s="148"/>
      <c r="H69" s="108" t="s">
        <v>56</v>
      </c>
      <c r="I69" s="149">
        <v>43283</v>
      </c>
      <c r="J69" s="101"/>
      <c r="K69" s="101">
        <v>2</v>
      </c>
      <c r="L69" s="127"/>
    </row>
    <row r="70" spans="1:22" s="46" customFormat="1" ht="15" customHeight="1">
      <c r="A70" s="9"/>
      <c r="B70" s="49" t="s">
        <v>2</v>
      </c>
      <c r="C70" s="9">
        <v>2</v>
      </c>
      <c r="D70" s="45"/>
      <c r="E70" s="45"/>
      <c r="F70" s="45"/>
      <c r="G70" s="45"/>
      <c r="H70" s="21"/>
      <c r="I70" s="21"/>
      <c r="J70" s="25"/>
      <c r="K70" s="25">
        <v>2</v>
      </c>
      <c r="L70" s="127"/>
      <c r="M70" s="48"/>
      <c r="N70" s="48"/>
      <c r="O70" s="48"/>
      <c r="P70" s="48"/>
      <c r="Q70" s="48"/>
      <c r="R70" s="48"/>
      <c r="S70" s="48"/>
      <c r="T70" s="48"/>
      <c r="U70" s="48"/>
      <c r="V70" s="48"/>
    </row>
    <row r="71" spans="1:22" s="46" customFormat="1" ht="15" customHeight="1">
      <c r="A71" s="169" t="s">
        <v>53</v>
      </c>
      <c r="B71" s="170"/>
      <c r="C71" s="170"/>
      <c r="D71" s="170"/>
      <c r="E71" s="170"/>
      <c r="F71" s="170"/>
      <c r="G71" s="170"/>
      <c r="H71" s="170"/>
      <c r="I71" s="170"/>
      <c r="J71" s="170"/>
      <c r="K71" s="171"/>
      <c r="L71" s="127"/>
      <c r="M71" s="48"/>
      <c r="N71" s="48"/>
      <c r="O71" s="48"/>
      <c r="P71" s="48"/>
      <c r="Q71" s="48"/>
      <c r="R71" s="48"/>
      <c r="S71" s="48"/>
      <c r="T71" s="48"/>
      <c r="U71" s="48"/>
      <c r="V71" s="48"/>
    </row>
    <row r="72" spans="1:12" s="48" customFormat="1" ht="15" customHeight="1">
      <c r="A72" s="153">
        <v>35</v>
      </c>
      <c r="B72" s="80" t="s">
        <v>54</v>
      </c>
      <c r="C72" s="102">
        <v>5</v>
      </c>
      <c r="D72" s="150"/>
      <c r="E72" s="104">
        <v>16780</v>
      </c>
      <c r="F72" s="104">
        <v>11803.48</v>
      </c>
      <c r="G72" s="102">
        <v>4976.52</v>
      </c>
      <c r="H72" s="112" t="s">
        <v>147</v>
      </c>
      <c r="I72" s="147">
        <v>43301</v>
      </c>
      <c r="J72" s="88">
        <v>2</v>
      </c>
      <c r="K72" s="162">
        <v>3</v>
      </c>
      <c r="L72" s="127"/>
    </row>
    <row r="73" spans="1:22" s="46" customFormat="1" ht="15" customHeight="1">
      <c r="A73" s="43"/>
      <c r="B73" s="49" t="s">
        <v>2</v>
      </c>
      <c r="C73" s="9">
        <v>5</v>
      </c>
      <c r="D73" s="47"/>
      <c r="E73" s="164">
        <v>16780</v>
      </c>
      <c r="F73" s="164">
        <v>11803.48</v>
      </c>
      <c r="G73" s="165">
        <v>4976.52</v>
      </c>
      <c r="H73" s="21"/>
      <c r="I73" s="21"/>
      <c r="J73" s="34">
        <v>2</v>
      </c>
      <c r="K73" s="34">
        <v>3</v>
      </c>
      <c r="L73" s="127"/>
      <c r="M73" s="48"/>
      <c r="N73" s="48"/>
      <c r="O73" s="48"/>
      <c r="P73" s="48"/>
      <c r="Q73" s="48"/>
      <c r="R73" s="48"/>
      <c r="S73" s="48"/>
      <c r="T73" s="48"/>
      <c r="U73" s="48"/>
      <c r="V73" s="48"/>
    </row>
    <row r="74" spans="1:13" s="48" customFormat="1" ht="15" customHeight="1">
      <c r="A74" s="169" t="s">
        <v>44</v>
      </c>
      <c r="B74" s="170"/>
      <c r="C74" s="170"/>
      <c r="D74" s="170"/>
      <c r="E74" s="170"/>
      <c r="F74" s="170"/>
      <c r="G74" s="170"/>
      <c r="H74" s="170"/>
      <c r="I74" s="170"/>
      <c r="J74" s="170"/>
      <c r="K74" s="171"/>
      <c r="L74" s="127"/>
      <c r="M74" s="36"/>
    </row>
    <row r="75" spans="1:12" s="48" customFormat="1" ht="20.25" customHeight="1">
      <c r="A75" s="155">
        <v>36</v>
      </c>
      <c r="B75" s="114" t="s">
        <v>116</v>
      </c>
      <c r="C75" s="94">
        <v>3</v>
      </c>
      <c r="D75" s="148"/>
      <c r="E75" s="94" t="s">
        <v>141</v>
      </c>
      <c r="F75" s="148"/>
      <c r="G75" s="148"/>
      <c r="H75" s="108" t="s">
        <v>117</v>
      </c>
      <c r="I75" s="132" t="s">
        <v>136</v>
      </c>
      <c r="J75" s="101"/>
      <c r="K75" s="101">
        <v>3</v>
      </c>
      <c r="L75" s="127"/>
    </row>
    <row r="76" spans="1:12" s="48" customFormat="1" ht="15" customHeight="1">
      <c r="A76" s="43"/>
      <c r="B76" s="49" t="s">
        <v>2</v>
      </c>
      <c r="C76" s="44">
        <v>3</v>
      </c>
      <c r="D76" s="47"/>
      <c r="E76" s="45"/>
      <c r="F76" s="45"/>
      <c r="G76" s="45"/>
      <c r="H76" s="21"/>
      <c r="I76" s="21"/>
      <c r="J76" s="34"/>
      <c r="K76" s="34">
        <v>3</v>
      </c>
      <c r="L76" s="127"/>
    </row>
    <row r="77" spans="1:12" s="48" customFormat="1" ht="15" customHeight="1">
      <c r="A77" s="30"/>
      <c r="B77" s="170" t="s">
        <v>133</v>
      </c>
      <c r="C77" s="170"/>
      <c r="D77" s="170"/>
      <c r="E77" s="170"/>
      <c r="F77" s="170"/>
      <c r="G77" s="170"/>
      <c r="H77" s="170"/>
      <c r="I77" s="171"/>
      <c r="J77" s="25"/>
      <c r="K77" s="25"/>
      <c r="L77" s="127"/>
    </row>
    <row r="78" spans="1:12" ht="15" customHeight="1">
      <c r="A78" s="94">
        <v>37</v>
      </c>
      <c r="B78" s="131" t="s">
        <v>27</v>
      </c>
      <c r="C78" s="94">
        <v>3</v>
      </c>
      <c r="D78" s="148"/>
      <c r="E78" s="154"/>
      <c r="F78" s="148"/>
      <c r="G78" s="148"/>
      <c r="H78" s="108" t="s">
        <v>96</v>
      </c>
      <c r="I78" s="132" t="s">
        <v>136</v>
      </c>
      <c r="J78" s="101"/>
      <c r="K78" s="101">
        <v>3</v>
      </c>
      <c r="L78" s="126"/>
    </row>
    <row r="79" spans="1:12" ht="15" customHeight="1">
      <c r="A79" s="160"/>
      <c r="B79" s="157" t="s">
        <v>39</v>
      </c>
      <c r="C79" s="156">
        <v>2</v>
      </c>
      <c r="D79" s="158"/>
      <c r="E79" s="163">
        <v>25769</v>
      </c>
      <c r="F79" s="156">
        <v>18038.3</v>
      </c>
      <c r="G79" s="156">
        <v>77320.7</v>
      </c>
      <c r="H79" s="112" t="s">
        <v>96</v>
      </c>
      <c r="I79" s="147">
        <v>43339</v>
      </c>
      <c r="J79" s="159">
        <v>2</v>
      </c>
      <c r="K79" s="159"/>
      <c r="L79" s="126"/>
    </row>
    <row r="80" spans="1:12" s="29" customFormat="1" ht="15" customHeight="1">
      <c r="A80" s="9"/>
      <c r="B80" s="8" t="s">
        <v>2</v>
      </c>
      <c r="C80" s="9">
        <v>5</v>
      </c>
      <c r="D80" s="45"/>
      <c r="E80" s="45"/>
      <c r="F80" s="45"/>
      <c r="G80" s="45"/>
      <c r="H80" s="21"/>
      <c r="I80" s="21"/>
      <c r="J80" s="25">
        <v>2</v>
      </c>
      <c r="K80" s="25">
        <v>3</v>
      </c>
      <c r="L80" s="126"/>
    </row>
    <row r="81" spans="1:22" s="46" customFormat="1" ht="15" customHeight="1">
      <c r="A81" s="19"/>
      <c r="B81" s="18" t="s">
        <v>127</v>
      </c>
      <c r="C81" s="19">
        <v>17</v>
      </c>
      <c r="D81" s="18"/>
      <c r="E81" s="17">
        <f>E72+E79</f>
        <v>42549</v>
      </c>
      <c r="F81" s="17">
        <f>F72+F79</f>
        <v>29841.78</v>
      </c>
      <c r="G81" s="17">
        <v>12707.22</v>
      </c>
      <c r="H81" s="64"/>
      <c r="I81" s="161"/>
      <c r="J81" s="65">
        <v>4</v>
      </c>
      <c r="K81" s="65">
        <v>13</v>
      </c>
      <c r="L81" s="127"/>
      <c r="M81" s="48"/>
      <c r="N81" s="48"/>
      <c r="O81" s="48"/>
      <c r="P81" s="48"/>
      <c r="Q81" s="48"/>
      <c r="R81" s="48"/>
      <c r="S81" s="48"/>
      <c r="T81" s="48"/>
      <c r="U81" s="48"/>
      <c r="V81" s="48"/>
    </row>
    <row r="82" spans="1:12" s="66" customFormat="1" ht="18.75">
      <c r="A82" s="172" t="s">
        <v>124</v>
      </c>
      <c r="B82" s="173"/>
      <c r="C82" s="173"/>
      <c r="D82" s="173"/>
      <c r="E82" s="173"/>
      <c r="F82" s="173"/>
      <c r="G82" s="173"/>
      <c r="H82" s="173"/>
      <c r="I82" s="173"/>
      <c r="J82" s="174"/>
      <c r="K82" s="25"/>
      <c r="L82" s="129"/>
    </row>
    <row r="83" spans="1:12" ht="21.75" customHeight="1">
      <c r="A83" s="169" t="s">
        <v>131</v>
      </c>
      <c r="B83" s="170"/>
      <c r="C83" s="170"/>
      <c r="D83" s="170"/>
      <c r="E83" s="170"/>
      <c r="F83" s="170"/>
      <c r="G83" s="170"/>
      <c r="H83" s="170"/>
      <c r="I83" s="170"/>
      <c r="J83" s="170"/>
      <c r="K83" s="171"/>
      <c r="L83" s="126"/>
    </row>
    <row r="84" spans="1:12" ht="15.75">
      <c r="A84" s="9">
        <v>38</v>
      </c>
      <c r="B84" s="8" t="s">
        <v>49</v>
      </c>
      <c r="C84" s="9">
        <v>6</v>
      </c>
      <c r="D84" s="9"/>
      <c r="E84" s="15"/>
      <c r="F84" s="15"/>
      <c r="G84" s="15"/>
      <c r="H84" s="21" t="s">
        <v>84</v>
      </c>
      <c r="I84" s="55"/>
      <c r="J84" s="25"/>
      <c r="K84" s="25">
        <v>6</v>
      </c>
      <c r="L84" s="126"/>
    </row>
    <row r="85" spans="1:12" ht="15.75">
      <c r="A85" s="9">
        <v>39</v>
      </c>
      <c r="B85" s="8" t="s">
        <v>50</v>
      </c>
      <c r="C85" s="9">
        <v>6</v>
      </c>
      <c r="D85" s="14"/>
      <c r="E85" s="14">
        <v>313149</v>
      </c>
      <c r="F85" s="14">
        <v>220747.5</v>
      </c>
      <c r="G85" s="14">
        <v>92401.5</v>
      </c>
      <c r="H85" s="53" t="s">
        <v>85</v>
      </c>
      <c r="I85" s="55"/>
      <c r="J85" s="25">
        <v>2</v>
      </c>
      <c r="K85" s="25">
        <v>4</v>
      </c>
      <c r="L85" s="126"/>
    </row>
    <row r="86" spans="1:12" ht="15.75">
      <c r="A86" s="9"/>
      <c r="B86" s="49" t="s">
        <v>2</v>
      </c>
      <c r="C86" s="9">
        <v>12</v>
      </c>
      <c r="D86" s="9"/>
      <c r="E86" s="22"/>
      <c r="F86" s="15"/>
      <c r="G86" s="15"/>
      <c r="H86" s="21"/>
      <c r="I86" s="28"/>
      <c r="J86" s="25"/>
      <c r="K86" s="25"/>
      <c r="L86" s="126"/>
    </row>
    <row r="87" spans="1:12" ht="15.75">
      <c r="A87" s="169" t="s">
        <v>91</v>
      </c>
      <c r="B87" s="170"/>
      <c r="C87" s="170"/>
      <c r="D87" s="170"/>
      <c r="E87" s="170"/>
      <c r="F87" s="170"/>
      <c r="G87" s="170"/>
      <c r="H87" s="170"/>
      <c r="I87" s="170"/>
      <c r="J87" s="170"/>
      <c r="K87" s="171"/>
      <c r="L87" s="126"/>
    </row>
    <row r="88" spans="1:12" ht="15.75">
      <c r="A88" s="9">
        <v>40</v>
      </c>
      <c r="B88" s="8" t="s">
        <v>81</v>
      </c>
      <c r="C88" s="9">
        <v>4</v>
      </c>
      <c r="D88" s="9"/>
      <c r="E88" s="151" t="s">
        <v>11</v>
      </c>
      <c r="F88" s="15"/>
      <c r="G88" s="15"/>
      <c r="H88" s="21" t="s">
        <v>82</v>
      </c>
      <c r="I88" s="28"/>
      <c r="J88" s="25"/>
      <c r="K88" s="25"/>
      <c r="L88" s="126"/>
    </row>
    <row r="89" spans="1:12" ht="15.75">
      <c r="A89" s="9"/>
      <c r="B89" s="49" t="s">
        <v>2</v>
      </c>
      <c r="C89" s="9">
        <v>4</v>
      </c>
      <c r="D89" s="14"/>
      <c r="E89" s="16"/>
      <c r="F89" s="15"/>
      <c r="G89" s="15"/>
      <c r="H89" s="21"/>
      <c r="I89" s="26"/>
      <c r="J89" s="25"/>
      <c r="K89" s="25"/>
      <c r="L89" s="126"/>
    </row>
    <row r="90" spans="1:12" ht="15.75">
      <c r="A90" s="169" t="s">
        <v>132</v>
      </c>
      <c r="B90" s="170"/>
      <c r="C90" s="170"/>
      <c r="D90" s="170"/>
      <c r="E90" s="170"/>
      <c r="F90" s="170"/>
      <c r="G90" s="170"/>
      <c r="H90" s="170"/>
      <c r="I90" s="170"/>
      <c r="J90" s="170"/>
      <c r="K90" s="171"/>
      <c r="L90" s="126"/>
    </row>
    <row r="91" spans="1:12" ht="15.75">
      <c r="A91" s="9">
        <v>41</v>
      </c>
      <c r="B91" s="8" t="s">
        <v>74</v>
      </c>
      <c r="C91" s="9">
        <v>1</v>
      </c>
      <c r="D91" s="9"/>
      <c r="E91" s="151" t="s">
        <v>11</v>
      </c>
      <c r="F91" s="15"/>
      <c r="G91" s="15"/>
      <c r="H91" s="21" t="s">
        <v>75</v>
      </c>
      <c r="I91" s="26"/>
      <c r="J91" s="25"/>
      <c r="K91" s="25"/>
      <c r="L91" s="126"/>
    </row>
    <row r="92" spans="1:12" ht="15.75">
      <c r="A92" s="9"/>
      <c r="B92" s="8" t="s">
        <v>2</v>
      </c>
      <c r="C92" s="9">
        <v>1</v>
      </c>
      <c r="D92" s="8"/>
      <c r="E92" s="15"/>
      <c r="F92" s="15"/>
      <c r="G92" s="15"/>
      <c r="H92" s="21"/>
      <c r="I92" s="26"/>
      <c r="J92" s="25"/>
      <c r="K92" s="25"/>
      <c r="L92" s="126"/>
    </row>
    <row r="93" spans="1:12" ht="15.75">
      <c r="A93" s="9"/>
      <c r="B93" s="18" t="s">
        <v>128</v>
      </c>
      <c r="C93" s="19">
        <f>C86+C89+C92</f>
        <v>17</v>
      </c>
      <c r="D93" s="19"/>
      <c r="E93" s="17" t="s">
        <v>11</v>
      </c>
      <c r="F93" s="17"/>
      <c r="G93" s="17"/>
      <c r="H93" s="64"/>
      <c r="I93" s="89"/>
      <c r="J93" s="65"/>
      <c r="K93" s="65"/>
      <c r="L93" s="126"/>
    </row>
    <row r="94" spans="1:12" ht="15.75">
      <c r="A94" s="9"/>
      <c r="B94" s="18" t="s">
        <v>152</v>
      </c>
      <c r="C94" s="19">
        <f>C93+C81+C62+C43</f>
        <v>126</v>
      </c>
      <c r="D94" s="9"/>
      <c r="E94" s="152" t="s">
        <v>11</v>
      </c>
      <c r="F94" s="15"/>
      <c r="G94" s="17" t="s">
        <v>11</v>
      </c>
      <c r="H94" s="21"/>
      <c r="I94" s="28"/>
      <c r="J94" s="25"/>
      <c r="K94" s="25"/>
      <c r="L94" s="126"/>
    </row>
    <row r="95" spans="1:12" ht="15.75">
      <c r="A95" s="35"/>
      <c r="B95" s="38"/>
      <c r="C95" s="37"/>
      <c r="D95" s="37"/>
      <c r="E95" s="37"/>
      <c r="F95" s="37"/>
      <c r="G95" s="37"/>
      <c r="H95" s="37"/>
      <c r="I95" s="37"/>
      <c r="J95" s="27"/>
      <c r="K95" s="27"/>
      <c r="L95" s="126"/>
    </row>
    <row r="96" spans="1:12" ht="16.5" customHeight="1">
      <c r="A96" s="35"/>
      <c r="B96" s="38"/>
      <c r="C96" s="37"/>
      <c r="D96" s="37"/>
      <c r="E96" s="37"/>
      <c r="F96" s="37"/>
      <c r="G96" s="37"/>
      <c r="H96" s="37"/>
      <c r="I96" s="37"/>
      <c r="J96" s="27"/>
      <c r="K96" s="27"/>
      <c r="L96" s="126"/>
    </row>
    <row r="97" spans="1:12" ht="15.75" customHeight="1">
      <c r="A97" s="186" t="s">
        <v>148</v>
      </c>
      <c r="B97" s="186"/>
      <c r="C97" s="186"/>
      <c r="D97" s="37"/>
      <c r="E97" s="37"/>
      <c r="F97" s="37"/>
      <c r="G97" s="37"/>
      <c r="H97" s="86"/>
      <c r="I97" s="37"/>
      <c r="J97" s="183" t="s">
        <v>153</v>
      </c>
      <c r="K97" s="183"/>
      <c r="L97" s="126"/>
    </row>
    <row r="98" spans="1:12" ht="19.5" customHeight="1">
      <c r="A98" s="91"/>
      <c r="B98" s="38"/>
      <c r="C98" s="37"/>
      <c r="D98" s="37"/>
      <c r="E98" s="37"/>
      <c r="F98" s="37"/>
      <c r="G98" s="37"/>
      <c r="H98" s="37"/>
      <c r="I98" s="37"/>
      <c r="J98" s="27"/>
      <c r="K98" s="27"/>
      <c r="L98" s="126"/>
    </row>
    <row r="99" spans="1:12" ht="19.5" customHeight="1">
      <c r="A99" s="185" t="s">
        <v>16</v>
      </c>
      <c r="B99" s="185"/>
      <c r="C99" s="92"/>
      <c r="D99" s="40"/>
      <c r="E99" s="31"/>
      <c r="F99" s="31"/>
      <c r="G99" s="31"/>
      <c r="H99" s="31"/>
      <c r="I99" s="29"/>
      <c r="J99" s="27"/>
      <c r="K99" s="27"/>
      <c r="L99" s="126"/>
    </row>
    <row r="100" spans="1:12" ht="15.75">
      <c r="A100" s="185" t="s">
        <v>17</v>
      </c>
      <c r="B100" s="185"/>
      <c r="C100" s="93"/>
      <c r="D100" s="41"/>
      <c r="E100" s="39"/>
      <c r="F100" s="39"/>
      <c r="G100" s="39"/>
      <c r="H100" s="32"/>
      <c r="I100" s="29"/>
      <c r="J100" s="27"/>
      <c r="K100" s="27"/>
      <c r="L100" s="126"/>
    </row>
    <row r="101" spans="1:12" ht="12.75">
      <c r="A101" s="32"/>
      <c r="B101" s="32"/>
      <c r="C101" s="32"/>
      <c r="D101" s="32"/>
      <c r="E101" s="33"/>
      <c r="F101" s="33"/>
      <c r="G101" s="33"/>
      <c r="H101" s="32"/>
      <c r="I101" s="29"/>
      <c r="J101" s="27"/>
      <c r="K101" s="27"/>
      <c r="L101" s="126"/>
    </row>
    <row r="102" spans="1:12" ht="12.75">
      <c r="A102" s="185" t="s">
        <v>11</v>
      </c>
      <c r="B102" s="185"/>
      <c r="C102" s="32"/>
      <c r="D102" s="32"/>
      <c r="E102" s="33"/>
      <c r="F102" s="33"/>
      <c r="G102" s="33"/>
      <c r="H102" s="32"/>
      <c r="I102" s="29"/>
      <c r="J102" s="27"/>
      <c r="K102" s="27"/>
      <c r="L102" s="126"/>
    </row>
    <row r="103" spans="1:12" ht="12.75">
      <c r="A103" s="184" t="s">
        <v>11</v>
      </c>
      <c r="B103" s="184"/>
      <c r="C103" s="2"/>
      <c r="D103" s="2"/>
      <c r="E103" s="23" t="s">
        <v>11</v>
      </c>
      <c r="F103" s="23" t="s">
        <v>11</v>
      </c>
      <c r="G103" s="23"/>
      <c r="H103" s="2"/>
      <c r="L103" s="126"/>
    </row>
    <row r="104" spans="1:8" ht="12.75">
      <c r="A104" s="2"/>
      <c r="B104" s="2"/>
      <c r="C104" s="2"/>
      <c r="D104" s="2"/>
      <c r="E104" s="3"/>
      <c r="F104" s="3"/>
      <c r="G104" s="3"/>
      <c r="H104" s="2"/>
    </row>
    <row r="105" spans="1:8" ht="12.75">
      <c r="A105" s="2"/>
      <c r="B105" s="2"/>
      <c r="C105" s="2"/>
      <c r="D105" s="2"/>
      <c r="E105" s="3"/>
      <c r="F105" s="3"/>
      <c r="G105" s="3"/>
      <c r="H105" s="2"/>
    </row>
    <row r="106" spans="1:8" ht="12.75">
      <c r="A106" s="2"/>
      <c r="B106" s="2"/>
      <c r="C106" s="2"/>
      <c r="D106" s="2"/>
      <c r="E106" s="3"/>
      <c r="F106" s="3"/>
      <c r="G106" s="3"/>
      <c r="H106" s="2"/>
    </row>
    <row r="107" spans="1:8" ht="12.75">
      <c r="A107" s="2"/>
      <c r="B107" s="2"/>
      <c r="C107" s="2"/>
      <c r="D107" s="2"/>
      <c r="E107" s="3"/>
      <c r="F107" s="3"/>
      <c r="G107" s="3"/>
      <c r="H107" s="2"/>
    </row>
  </sheetData>
  <sheetProtection/>
  <mergeCells count="32">
    <mergeCell ref="J97:K97"/>
    <mergeCell ref="A37:K37"/>
    <mergeCell ref="A40:K40"/>
    <mergeCell ref="A103:B103"/>
    <mergeCell ref="A99:B99"/>
    <mergeCell ref="A102:B102"/>
    <mergeCell ref="A97:C97"/>
    <mergeCell ref="A100:B100"/>
    <mergeCell ref="A63:K63"/>
    <mergeCell ref="A59:K59"/>
    <mergeCell ref="A2:K2"/>
    <mergeCell ref="A3:K3"/>
    <mergeCell ref="H4:I4"/>
    <mergeCell ref="A21:K21"/>
    <mergeCell ref="A7:K7"/>
    <mergeCell ref="A6:K6"/>
    <mergeCell ref="A48:K48"/>
    <mergeCell ref="A30:K30"/>
    <mergeCell ref="A87:K87"/>
    <mergeCell ref="A71:K71"/>
    <mergeCell ref="A64:K64"/>
    <mergeCell ref="A52:K52"/>
    <mergeCell ref="A24:K24"/>
    <mergeCell ref="A44:K44"/>
    <mergeCell ref="A90:K90"/>
    <mergeCell ref="A56:K56"/>
    <mergeCell ref="A83:K83"/>
    <mergeCell ref="A82:J82"/>
    <mergeCell ref="A68:K68"/>
    <mergeCell ref="B77:I77"/>
    <mergeCell ref="A74:K74"/>
    <mergeCell ref="A45:K45"/>
  </mergeCells>
  <printOptions/>
  <pageMargins left="0.7874015748031497" right="0.7874015748031497" top="0.5905511811023623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P81"/>
  <sheetViews>
    <sheetView zoomScalePageLayoutView="0" workbookViewId="0" topLeftCell="A52">
      <selection activeCell="J76" sqref="J76"/>
    </sheetView>
  </sheetViews>
  <sheetFormatPr defaultColWidth="9.00390625" defaultRowHeight="12.75"/>
  <cols>
    <col min="1" max="1" width="5.375" style="0" customWidth="1"/>
    <col min="2" max="2" width="26.625" style="0" customWidth="1"/>
    <col min="3" max="3" width="12.00390625" style="0" customWidth="1"/>
    <col min="5" max="5" width="12.375" style="0" customWidth="1"/>
    <col min="6" max="6" width="11.625" style="0" customWidth="1"/>
    <col min="7" max="7" width="15.25390625" style="0" customWidth="1"/>
    <col min="8" max="8" width="12.375" style="0" customWidth="1"/>
  </cols>
  <sheetData>
    <row r="1" spans="1:7" ht="15.75">
      <c r="A1" s="3"/>
      <c r="B1" s="3"/>
      <c r="C1" s="3"/>
      <c r="D1" s="4"/>
      <c r="E1" s="62" t="s">
        <v>12</v>
      </c>
      <c r="F1" s="62"/>
      <c r="G1" s="62"/>
    </row>
    <row r="2" spans="3:7" s="62" customFormat="1" ht="15.75">
      <c r="C2" s="191" t="s">
        <v>115</v>
      </c>
      <c r="D2" s="191"/>
      <c r="E2" s="191"/>
      <c r="F2" s="191"/>
      <c r="G2" s="191"/>
    </row>
    <row r="3" spans="1:7" ht="15.75">
      <c r="A3" s="3"/>
      <c r="B3" s="3"/>
      <c r="C3" s="191" t="s">
        <v>114</v>
      </c>
      <c r="D3" s="191"/>
      <c r="E3" s="191"/>
      <c r="F3" s="191"/>
      <c r="G3" s="191"/>
    </row>
    <row r="4" spans="1:7" ht="15.75">
      <c r="A4" s="3"/>
      <c r="B4" s="3"/>
      <c r="C4" s="191" t="s">
        <v>13</v>
      </c>
      <c r="D4" s="191"/>
      <c r="E4" s="191"/>
      <c r="F4" s="191"/>
      <c r="G4" s="191"/>
    </row>
    <row r="5" spans="1:7" ht="15.75">
      <c r="A5" s="3"/>
      <c r="B5" s="3"/>
      <c r="C5" s="191" t="s">
        <v>14</v>
      </c>
      <c r="D5" s="191"/>
      <c r="E5" s="191"/>
      <c r="F5" s="191"/>
      <c r="G5" s="191"/>
    </row>
    <row r="6" spans="1:7" ht="18.75">
      <c r="A6" s="12"/>
      <c r="B6" s="12"/>
      <c r="C6" s="12"/>
      <c r="D6" s="12"/>
      <c r="E6" s="13"/>
      <c r="F6" s="13"/>
      <c r="G6" s="13"/>
    </row>
    <row r="7" spans="1:7" ht="18.75">
      <c r="A7" s="192" t="s">
        <v>10</v>
      </c>
      <c r="B7" s="192"/>
      <c r="C7" s="192"/>
      <c r="D7" s="192"/>
      <c r="E7" s="192"/>
      <c r="F7" s="192"/>
      <c r="G7" s="192"/>
    </row>
    <row r="8" spans="1:7" ht="18.75">
      <c r="A8" s="192" t="s">
        <v>98</v>
      </c>
      <c r="B8" s="192"/>
      <c r="C8" s="192"/>
      <c r="D8" s="192"/>
      <c r="E8" s="192"/>
      <c r="F8" s="192"/>
      <c r="G8" s="192"/>
    </row>
    <row r="9" spans="1:7" ht="12.75">
      <c r="A9" s="2"/>
      <c r="B9" s="2"/>
      <c r="C9" s="2"/>
      <c r="D9" s="2"/>
      <c r="E9" s="3"/>
      <c r="F9" s="3"/>
      <c r="G9" s="3"/>
    </row>
    <row r="10" spans="1:8" ht="78.75">
      <c r="A10" s="5" t="s">
        <v>0</v>
      </c>
      <c r="B10" s="5" t="s">
        <v>1</v>
      </c>
      <c r="C10" s="5" t="s">
        <v>5</v>
      </c>
      <c r="D10" s="5" t="s">
        <v>6</v>
      </c>
      <c r="E10" s="5" t="s">
        <v>9</v>
      </c>
      <c r="F10" s="5" t="s">
        <v>119</v>
      </c>
      <c r="G10" s="5" t="s">
        <v>118</v>
      </c>
      <c r="H10" s="5" t="s">
        <v>120</v>
      </c>
    </row>
    <row r="11" spans="1:8" ht="15.75">
      <c r="A11" s="6"/>
      <c r="B11" s="189" t="s">
        <v>4</v>
      </c>
      <c r="C11" s="189"/>
      <c r="D11" s="189"/>
      <c r="E11" s="189"/>
      <c r="F11" s="79"/>
      <c r="G11" s="7"/>
      <c r="H11" s="46"/>
    </row>
    <row r="12" spans="1:8" ht="15.75">
      <c r="A12" s="7">
        <v>1</v>
      </c>
      <c r="B12" s="8" t="s">
        <v>26</v>
      </c>
      <c r="C12" s="9">
        <v>8</v>
      </c>
      <c r="D12" s="9">
        <v>1992</v>
      </c>
      <c r="E12" s="70">
        <v>135</v>
      </c>
      <c r="F12" s="70">
        <v>40.3</v>
      </c>
      <c r="G12" s="70">
        <v>94</v>
      </c>
      <c r="H12" s="15">
        <v>28.21</v>
      </c>
    </row>
    <row r="13" spans="1:8" ht="15.75">
      <c r="A13" s="7">
        <v>2</v>
      </c>
      <c r="B13" s="56" t="s">
        <v>29</v>
      </c>
      <c r="C13" s="9">
        <v>3</v>
      </c>
      <c r="D13" s="9">
        <v>1990</v>
      </c>
      <c r="E13" s="70">
        <v>51</v>
      </c>
      <c r="F13" s="70">
        <v>0</v>
      </c>
      <c r="G13" s="70">
        <v>36</v>
      </c>
      <c r="H13" s="70">
        <v>0</v>
      </c>
    </row>
    <row r="14" spans="1:8" ht="15.75">
      <c r="A14" s="7">
        <v>3</v>
      </c>
      <c r="B14" s="56" t="s">
        <v>30</v>
      </c>
      <c r="C14" s="9">
        <v>2</v>
      </c>
      <c r="D14" s="9">
        <v>1986</v>
      </c>
      <c r="E14" s="70">
        <v>34</v>
      </c>
      <c r="F14" s="70">
        <v>0</v>
      </c>
      <c r="G14" s="70">
        <v>24</v>
      </c>
      <c r="H14" s="70">
        <v>0</v>
      </c>
    </row>
    <row r="15" spans="1:8" ht="15.75">
      <c r="A15" s="7">
        <v>4</v>
      </c>
      <c r="B15" s="56" t="s">
        <v>31</v>
      </c>
      <c r="C15" s="9">
        <v>7</v>
      </c>
      <c r="D15" s="9">
        <v>1987</v>
      </c>
      <c r="E15" s="70">
        <v>120</v>
      </c>
      <c r="F15" s="70">
        <v>0</v>
      </c>
      <c r="G15" s="70">
        <v>84</v>
      </c>
      <c r="H15" s="70">
        <v>0</v>
      </c>
    </row>
    <row r="16" spans="1:8" ht="15.75">
      <c r="A16" s="7">
        <v>5</v>
      </c>
      <c r="B16" s="56" t="s">
        <v>32</v>
      </c>
      <c r="C16" s="9">
        <v>4</v>
      </c>
      <c r="D16" s="9">
        <v>1987</v>
      </c>
      <c r="E16" s="70">
        <v>68</v>
      </c>
      <c r="F16" s="70">
        <v>0</v>
      </c>
      <c r="G16" s="70">
        <v>48</v>
      </c>
      <c r="H16" s="70">
        <v>0</v>
      </c>
    </row>
    <row r="17" spans="1:8" ht="15.75">
      <c r="A17" s="7">
        <v>6</v>
      </c>
      <c r="B17" s="57" t="s">
        <v>28</v>
      </c>
      <c r="C17" s="9">
        <v>2</v>
      </c>
      <c r="D17" s="9">
        <v>1984</v>
      </c>
      <c r="E17" s="70">
        <v>34</v>
      </c>
      <c r="F17" s="70">
        <v>0</v>
      </c>
      <c r="G17" s="70">
        <v>24</v>
      </c>
      <c r="H17" s="70">
        <v>0</v>
      </c>
    </row>
    <row r="18" spans="1:8" ht="15.75">
      <c r="A18" s="7">
        <v>7</v>
      </c>
      <c r="B18" s="8" t="s">
        <v>33</v>
      </c>
      <c r="C18" s="9">
        <v>4</v>
      </c>
      <c r="D18" s="51">
        <v>1983</v>
      </c>
      <c r="E18" s="70">
        <v>68</v>
      </c>
      <c r="F18" s="70">
        <v>0</v>
      </c>
      <c r="G18" s="70">
        <v>48</v>
      </c>
      <c r="H18" s="70">
        <v>0</v>
      </c>
    </row>
    <row r="19" spans="1:8" ht="15.75">
      <c r="A19" s="7">
        <v>8</v>
      </c>
      <c r="B19" s="8" t="s">
        <v>34</v>
      </c>
      <c r="C19" s="9">
        <v>2</v>
      </c>
      <c r="D19" s="9">
        <v>1987</v>
      </c>
      <c r="E19" s="70">
        <v>34</v>
      </c>
      <c r="F19" s="70">
        <v>0</v>
      </c>
      <c r="G19" s="70">
        <v>24</v>
      </c>
      <c r="H19" s="70">
        <v>0</v>
      </c>
    </row>
    <row r="20" spans="1:8" ht="15.75">
      <c r="A20" s="7">
        <v>9</v>
      </c>
      <c r="B20" s="8" t="s">
        <v>35</v>
      </c>
      <c r="C20" s="9">
        <v>4</v>
      </c>
      <c r="D20" s="9">
        <v>1987</v>
      </c>
      <c r="E20" s="70">
        <v>68</v>
      </c>
      <c r="F20" s="70">
        <v>0</v>
      </c>
      <c r="G20" s="70">
        <v>48</v>
      </c>
      <c r="H20" s="70">
        <v>0</v>
      </c>
    </row>
    <row r="21" spans="1:8" ht="15.75">
      <c r="A21" s="7">
        <v>10</v>
      </c>
      <c r="B21" s="56" t="s">
        <v>36</v>
      </c>
      <c r="C21" s="9">
        <v>1</v>
      </c>
      <c r="D21" s="9">
        <v>1987</v>
      </c>
      <c r="E21" s="71">
        <v>17</v>
      </c>
      <c r="F21" s="70">
        <v>0</v>
      </c>
      <c r="G21" s="70">
        <v>12</v>
      </c>
      <c r="H21" s="70">
        <v>0</v>
      </c>
    </row>
    <row r="22" spans="1:8" ht="15.75">
      <c r="A22" s="7">
        <v>11</v>
      </c>
      <c r="B22" s="56" t="s">
        <v>37</v>
      </c>
      <c r="C22" s="9">
        <v>1</v>
      </c>
      <c r="D22" s="9">
        <v>1987</v>
      </c>
      <c r="E22" s="71">
        <v>17</v>
      </c>
      <c r="F22" s="70">
        <v>0</v>
      </c>
      <c r="G22" s="70">
        <v>12</v>
      </c>
      <c r="H22" s="70">
        <v>0</v>
      </c>
    </row>
    <row r="23" spans="1:8" ht="15.75">
      <c r="A23" s="7">
        <v>12</v>
      </c>
      <c r="B23" s="57" t="s">
        <v>104</v>
      </c>
      <c r="C23" s="9">
        <v>7</v>
      </c>
      <c r="D23" s="9">
        <v>1985</v>
      </c>
      <c r="E23" s="70">
        <v>120</v>
      </c>
      <c r="F23" s="70">
        <v>0</v>
      </c>
      <c r="G23" s="70">
        <v>84</v>
      </c>
      <c r="H23" s="70">
        <v>0</v>
      </c>
    </row>
    <row r="24" spans="1:8" ht="15.75">
      <c r="A24" s="7">
        <v>13</v>
      </c>
      <c r="B24" s="59" t="s">
        <v>38</v>
      </c>
      <c r="C24" s="9">
        <v>3</v>
      </c>
      <c r="D24" s="9">
        <v>1987</v>
      </c>
      <c r="E24" s="70">
        <v>51</v>
      </c>
      <c r="F24" s="70">
        <v>0</v>
      </c>
      <c r="G24" s="70">
        <v>36</v>
      </c>
      <c r="H24" s="70">
        <v>0</v>
      </c>
    </row>
    <row r="25" spans="1:8" ht="15.75">
      <c r="A25" s="7">
        <v>14</v>
      </c>
      <c r="B25" s="59" t="s">
        <v>27</v>
      </c>
      <c r="C25" s="9">
        <v>3</v>
      </c>
      <c r="D25" s="9">
        <v>1993</v>
      </c>
      <c r="E25" s="70">
        <v>51</v>
      </c>
      <c r="F25" s="70">
        <v>0</v>
      </c>
      <c r="G25" s="70">
        <v>36</v>
      </c>
      <c r="H25" s="70">
        <v>0</v>
      </c>
    </row>
    <row r="26" spans="1:8" s="63" customFormat="1" ht="15.75">
      <c r="A26" s="7"/>
      <c r="B26" s="9"/>
      <c r="C26" s="9">
        <f>SUM(C12:C25)</f>
        <v>51</v>
      </c>
      <c r="D26" s="9"/>
      <c r="E26" s="15">
        <f>SUM(E12:E25)</f>
        <v>868</v>
      </c>
      <c r="F26" s="15">
        <f>SUM(F12:F25)</f>
        <v>40.3</v>
      </c>
      <c r="G26" s="70">
        <f>SUM(G12:G25)</f>
        <v>610</v>
      </c>
      <c r="H26" s="84">
        <f>SUM(H12:H25)</f>
        <v>28.21</v>
      </c>
    </row>
    <row r="27" spans="1:8" ht="15.75">
      <c r="A27" s="7"/>
      <c r="B27" s="187" t="s">
        <v>7</v>
      </c>
      <c r="C27" s="187"/>
      <c r="D27" s="187"/>
      <c r="E27" s="187"/>
      <c r="F27" s="9"/>
      <c r="G27" s="7"/>
      <c r="H27" s="46"/>
    </row>
    <row r="28" spans="1:8" ht="15.75">
      <c r="A28" s="7">
        <v>15</v>
      </c>
      <c r="B28" s="49" t="s">
        <v>59</v>
      </c>
      <c r="C28" s="50">
        <v>3</v>
      </c>
      <c r="D28" s="9">
        <v>1987</v>
      </c>
      <c r="E28" s="70">
        <v>51</v>
      </c>
      <c r="F28" s="70">
        <v>0</v>
      </c>
      <c r="G28" s="70">
        <v>36</v>
      </c>
      <c r="H28" s="70">
        <v>0</v>
      </c>
    </row>
    <row r="29" spans="1:8" ht="15.75">
      <c r="A29" s="7">
        <v>16</v>
      </c>
      <c r="B29" s="8" t="s">
        <v>61</v>
      </c>
      <c r="C29" s="9">
        <v>5</v>
      </c>
      <c r="D29" s="9">
        <v>1987</v>
      </c>
      <c r="E29" s="15">
        <v>86</v>
      </c>
      <c r="F29" s="70">
        <v>0</v>
      </c>
      <c r="G29" s="70">
        <v>60</v>
      </c>
      <c r="H29" s="70">
        <v>0</v>
      </c>
    </row>
    <row r="30" spans="1:8" ht="15.75">
      <c r="A30" s="7">
        <v>17</v>
      </c>
      <c r="B30" s="8" t="s">
        <v>62</v>
      </c>
      <c r="C30" s="9">
        <v>2</v>
      </c>
      <c r="D30" s="9">
        <v>1987</v>
      </c>
      <c r="E30" s="70">
        <v>34</v>
      </c>
      <c r="F30" s="70">
        <v>0</v>
      </c>
      <c r="G30" s="70">
        <v>24</v>
      </c>
      <c r="H30" s="70">
        <v>0</v>
      </c>
    </row>
    <row r="31" spans="1:8" ht="15.75">
      <c r="A31" s="7">
        <v>18</v>
      </c>
      <c r="B31" s="8" t="s">
        <v>63</v>
      </c>
      <c r="C31" s="9">
        <v>2</v>
      </c>
      <c r="D31" s="9">
        <v>1987</v>
      </c>
      <c r="E31" s="70">
        <v>34</v>
      </c>
      <c r="F31" s="70">
        <v>0</v>
      </c>
      <c r="G31" s="70">
        <v>24</v>
      </c>
      <c r="H31" s="70">
        <v>0</v>
      </c>
    </row>
    <row r="32" spans="1:8" ht="15.75">
      <c r="A32" s="7"/>
      <c r="B32" s="8"/>
      <c r="C32" s="9">
        <f>SUM(C28:C31)</f>
        <v>12</v>
      </c>
      <c r="D32" s="8"/>
      <c r="E32" s="15">
        <f>SUM(E28:E31)</f>
        <v>205</v>
      </c>
      <c r="F32" s="15">
        <v>0</v>
      </c>
      <c r="G32" s="70">
        <f>SUM(G28:G31)</f>
        <v>144</v>
      </c>
      <c r="H32" s="76">
        <f>SUM(H28:H31)</f>
        <v>0</v>
      </c>
    </row>
    <row r="33" spans="1:8" ht="15.75">
      <c r="A33" s="7"/>
      <c r="B33" s="187" t="s">
        <v>100</v>
      </c>
      <c r="C33" s="187"/>
      <c r="D33" s="187"/>
      <c r="E33" s="187"/>
      <c r="F33" s="9"/>
      <c r="G33" s="7"/>
      <c r="H33" s="46"/>
    </row>
    <row r="34" spans="1:8" ht="15.75">
      <c r="A34" s="7">
        <v>19</v>
      </c>
      <c r="B34" s="8" t="s">
        <v>67</v>
      </c>
      <c r="C34" s="9">
        <v>3</v>
      </c>
      <c r="D34" s="9">
        <v>1987</v>
      </c>
      <c r="E34" s="70">
        <v>51</v>
      </c>
      <c r="F34" s="70">
        <v>0</v>
      </c>
      <c r="G34" s="70">
        <v>36</v>
      </c>
      <c r="H34" s="70">
        <v>0</v>
      </c>
    </row>
    <row r="35" spans="1:8" ht="15.75">
      <c r="A35" s="7">
        <v>20</v>
      </c>
      <c r="B35" s="8" t="s">
        <v>72</v>
      </c>
      <c r="C35" s="9">
        <v>3</v>
      </c>
      <c r="D35" s="9">
        <v>1987</v>
      </c>
      <c r="E35" s="70">
        <v>51</v>
      </c>
      <c r="F35" s="70">
        <v>0</v>
      </c>
      <c r="G35" s="70">
        <v>36</v>
      </c>
      <c r="H35" s="70">
        <v>0</v>
      </c>
    </row>
    <row r="36" spans="1:8" ht="15.75">
      <c r="A36" s="7">
        <v>21</v>
      </c>
      <c r="B36" s="8" t="s">
        <v>68</v>
      </c>
      <c r="C36" s="9">
        <v>1</v>
      </c>
      <c r="D36" s="9">
        <v>1993</v>
      </c>
      <c r="E36" s="71">
        <v>17</v>
      </c>
      <c r="F36" s="70">
        <v>0</v>
      </c>
      <c r="G36" s="70">
        <v>12</v>
      </c>
      <c r="H36" s="70">
        <v>0</v>
      </c>
    </row>
    <row r="37" spans="1:8" ht="15.75">
      <c r="A37" s="7">
        <v>22</v>
      </c>
      <c r="B37" s="8" t="s">
        <v>69</v>
      </c>
      <c r="C37" s="9">
        <v>6</v>
      </c>
      <c r="D37" s="9">
        <v>1987</v>
      </c>
      <c r="E37" s="70">
        <v>103</v>
      </c>
      <c r="F37" s="70">
        <v>0</v>
      </c>
      <c r="G37" s="70">
        <v>72</v>
      </c>
      <c r="H37" s="70">
        <v>0</v>
      </c>
    </row>
    <row r="38" spans="1:8" ht="15.75">
      <c r="A38" s="7">
        <v>23</v>
      </c>
      <c r="B38" s="8" t="s">
        <v>83</v>
      </c>
      <c r="C38" s="9">
        <v>1</v>
      </c>
      <c r="D38" s="9">
        <v>1993</v>
      </c>
      <c r="E38" s="71">
        <v>17</v>
      </c>
      <c r="F38" s="70">
        <v>0</v>
      </c>
      <c r="G38" s="70">
        <v>12</v>
      </c>
      <c r="H38" s="70">
        <v>0</v>
      </c>
    </row>
    <row r="39" spans="1:8" ht="15.75">
      <c r="A39" s="7">
        <v>24</v>
      </c>
      <c r="B39" s="8" t="s">
        <v>74</v>
      </c>
      <c r="C39" s="9">
        <v>1</v>
      </c>
      <c r="D39" s="9">
        <v>1993</v>
      </c>
      <c r="E39" s="71">
        <v>17</v>
      </c>
      <c r="F39" s="70">
        <v>0</v>
      </c>
      <c r="G39" s="70">
        <v>12</v>
      </c>
      <c r="H39" s="70">
        <v>0</v>
      </c>
    </row>
    <row r="40" spans="1:8" ht="15.75">
      <c r="A40" s="7"/>
      <c r="B40" s="8"/>
      <c r="C40" s="9">
        <f>SUM(C34:C39)</f>
        <v>15</v>
      </c>
      <c r="D40" s="9"/>
      <c r="E40" s="70">
        <f>SUM(E34:E39)</f>
        <v>256</v>
      </c>
      <c r="F40" s="70">
        <v>0</v>
      </c>
      <c r="G40" s="70">
        <f>SUM(G34:G39)</f>
        <v>180</v>
      </c>
      <c r="H40" s="76">
        <f>SUM(H34:H39)</f>
        <v>0</v>
      </c>
    </row>
    <row r="41" spans="1:8" ht="15.75">
      <c r="A41" s="7"/>
      <c r="B41" s="169" t="s">
        <v>3</v>
      </c>
      <c r="C41" s="170"/>
      <c r="D41" s="170"/>
      <c r="E41" s="171"/>
      <c r="F41" s="52"/>
      <c r="G41" s="7"/>
      <c r="H41" s="46"/>
    </row>
    <row r="42" spans="1:8" ht="15.75">
      <c r="A42" s="7">
        <v>25</v>
      </c>
      <c r="B42" s="8" t="s">
        <v>90</v>
      </c>
      <c r="C42" s="9">
        <v>4</v>
      </c>
      <c r="D42" s="9">
        <v>1989</v>
      </c>
      <c r="E42" s="70">
        <v>68</v>
      </c>
      <c r="F42" s="70">
        <v>0</v>
      </c>
      <c r="G42" s="70">
        <v>48</v>
      </c>
      <c r="H42" s="70">
        <v>0</v>
      </c>
    </row>
    <row r="43" spans="1:8" ht="15.75">
      <c r="A43" s="7">
        <v>26</v>
      </c>
      <c r="B43" s="8" t="s">
        <v>77</v>
      </c>
      <c r="C43" s="9">
        <v>3</v>
      </c>
      <c r="D43" s="9">
        <v>1987</v>
      </c>
      <c r="E43" s="70">
        <v>51</v>
      </c>
      <c r="F43" s="70">
        <v>0</v>
      </c>
      <c r="G43" s="70">
        <v>36</v>
      </c>
      <c r="H43" s="70">
        <v>0</v>
      </c>
    </row>
    <row r="44" spans="1:8" ht="15.75">
      <c r="A44" s="7"/>
      <c r="B44" s="8"/>
      <c r="C44" s="9">
        <f>SUM(C42:C43)</f>
        <v>7</v>
      </c>
      <c r="D44" s="9"/>
      <c r="E44" s="70">
        <f>SUM(E42:E43)</f>
        <v>119</v>
      </c>
      <c r="F44" s="70">
        <v>0</v>
      </c>
      <c r="G44" s="70">
        <f>SUM(G42:G43)</f>
        <v>84</v>
      </c>
      <c r="H44" s="76">
        <f>SUM(H42:H43)</f>
        <v>0</v>
      </c>
    </row>
    <row r="45" spans="1:8" ht="15.75">
      <c r="A45" s="7"/>
      <c r="B45" s="169" t="s">
        <v>106</v>
      </c>
      <c r="C45" s="170"/>
      <c r="D45" s="170"/>
      <c r="E45" s="170"/>
      <c r="F45" s="170"/>
      <c r="G45" s="171"/>
      <c r="H45" s="46"/>
    </row>
    <row r="46" spans="1:8" ht="15.75">
      <c r="A46" s="7">
        <v>27</v>
      </c>
      <c r="B46" s="8" t="s">
        <v>47</v>
      </c>
      <c r="C46" s="9">
        <v>2</v>
      </c>
      <c r="D46" s="9">
        <v>1987</v>
      </c>
      <c r="E46" s="70">
        <v>34</v>
      </c>
      <c r="F46" s="70">
        <v>0</v>
      </c>
      <c r="G46" s="70">
        <v>24</v>
      </c>
      <c r="H46" s="70">
        <v>0</v>
      </c>
    </row>
    <row r="47" spans="1:8" ht="15.75">
      <c r="A47" s="7"/>
      <c r="B47" s="169" t="s">
        <v>105</v>
      </c>
      <c r="C47" s="170"/>
      <c r="D47" s="170"/>
      <c r="E47" s="170"/>
      <c r="F47" s="170"/>
      <c r="G47" s="171"/>
      <c r="H47" s="46"/>
    </row>
    <row r="48" spans="1:8" ht="15.75">
      <c r="A48" s="7">
        <v>28</v>
      </c>
      <c r="B48" s="8" t="s">
        <v>42</v>
      </c>
      <c r="C48" s="9">
        <v>1</v>
      </c>
      <c r="D48" s="9">
        <v>1988</v>
      </c>
      <c r="E48" s="71">
        <v>17</v>
      </c>
      <c r="F48" s="70">
        <v>0</v>
      </c>
      <c r="G48" s="70">
        <v>12</v>
      </c>
      <c r="H48" s="70">
        <v>0</v>
      </c>
    </row>
    <row r="49" spans="1:8" ht="15.75">
      <c r="A49" s="67">
        <v>29</v>
      </c>
      <c r="B49" s="68" t="s">
        <v>43</v>
      </c>
      <c r="C49" s="42">
        <v>1</v>
      </c>
      <c r="D49" s="42">
        <v>1987</v>
      </c>
      <c r="E49" s="72">
        <v>17</v>
      </c>
      <c r="F49" s="70">
        <v>0</v>
      </c>
      <c r="G49" s="73">
        <v>12</v>
      </c>
      <c r="H49" s="70">
        <v>0</v>
      </c>
    </row>
    <row r="50" spans="1:8" ht="15.75">
      <c r="A50" s="69"/>
      <c r="B50" s="8"/>
      <c r="C50" s="9"/>
      <c r="D50" s="9"/>
      <c r="E50" s="15">
        <v>34</v>
      </c>
      <c r="F50" s="15">
        <v>0</v>
      </c>
      <c r="G50" s="70">
        <v>24</v>
      </c>
      <c r="H50" s="76">
        <f>SUM(H48:H49)</f>
        <v>0</v>
      </c>
    </row>
    <row r="51" spans="1:8" ht="15.75">
      <c r="A51" s="7"/>
      <c r="B51" s="169" t="s">
        <v>103</v>
      </c>
      <c r="C51" s="170"/>
      <c r="D51" s="170"/>
      <c r="E51" s="170"/>
      <c r="F51" s="170"/>
      <c r="G51" s="171"/>
      <c r="H51" s="46"/>
    </row>
    <row r="52" spans="1:8" ht="15.75">
      <c r="A52" s="7">
        <v>30</v>
      </c>
      <c r="B52" s="59" t="s">
        <v>46</v>
      </c>
      <c r="C52" s="9">
        <v>2</v>
      </c>
      <c r="D52" s="9">
        <v>1987</v>
      </c>
      <c r="E52" s="70">
        <v>34</v>
      </c>
      <c r="F52" s="70">
        <v>0</v>
      </c>
      <c r="G52" s="70">
        <v>24</v>
      </c>
      <c r="H52" s="70">
        <v>0</v>
      </c>
    </row>
    <row r="53" spans="1:8" ht="15.75">
      <c r="A53" s="7">
        <v>31</v>
      </c>
      <c r="B53" s="59" t="s">
        <v>45</v>
      </c>
      <c r="C53" s="9">
        <v>2</v>
      </c>
      <c r="D53" s="9">
        <v>1987</v>
      </c>
      <c r="E53" s="70">
        <v>34</v>
      </c>
      <c r="F53" s="70">
        <v>0</v>
      </c>
      <c r="G53" s="70">
        <v>24</v>
      </c>
      <c r="H53" s="70">
        <v>0</v>
      </c>
    </row>
    <row r="54" spans="1:146" s="46" customFormat="1" ht="15.75">
      <c r="A54" s="7">
        <v>32</v>
      </c>
      <c r="B54" s="68" t="s">
        <v>116</v>
      </c>
      <c r="C54" s="42">
        <v>3</v>
      </c>
      <c r="D54" s="42">
        <v>1987</v>
      </c>
      <c r="E54" s="73">
        <v>51</v>
      </c>
      <c r="F54" s="70">
        <v>0</v>
      </c>
      <c r="G54" s="70">
        <v>36</v>
      </c>
      <c r="H54" s="70">
        <v>0</v>
      </c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48"/>
      <c r="CB54" s="48"/>
      <c r="CC54" s="48"/>
      <c r="CD54" s="48"/>
      <c r="CE54" s="48"/>
      <c r="CF54" s="48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8"/>
      <c r="DG54" s="48"/>
      <c r="DH54" s="48"/>
      <c r="DI54" s="48"/>
      <c r="DJ54" s="48"/>
      <c r="DK54" s="48"/>
      <c r="DL54" s="48"/>
      <c r="DM54" s="48"/>
      <c r="DN54" s="48"/>
      <c r="DO54" s="48"/>
      <c r="DP54" s="48"/>
      <c r="DQ54" s="48"/>
      <c r="DR54" s="48"/>
      <c r="DS54" s="48"/>
      <c r="DT54" s="48"/>
      <c r="DU54" s="48"/>
      <c r="DV54" s="48"/>
      <c r="DW54" s="48"/>
      <c r="DX54" s="48"/>
      <c r="DY54" s="48"/>
      <c r="DZ54" s="48"/>
      <c r="EA54" s="48"/>
      <c r="EB54" s="48"/>
      <c r="EC54" s="48"/>
      <c r="ED54" s="48"/>
      <c r="EE54" s="48"/>
      <c r="EF54" s="48"/>
      <c r="EG54" s="48"/>
      <c r="EH54" s="48"/>
      <c r="EI54" s="48"/>
      <c r="EJ54" s="48"/>
      <c r="EK54" s="48"/>
      <c r="EL54" s="48"/>
      <c r="EM54" s="48"/>
      <c r="EN54" s="48"/>
      <c r="EO54" s="48"/>
      <c r="EP54" s="48"/>
    </row>
    <row r="55" spans="1:8" ht="15.75">
      <c r="A55" s="7"/>
      <c r="B55" s="59"/>
      <c r="C55" s="9"/>
      <c r="D55" s="9"/>
      <c r="E55" s="70">
        <f>SUM(E52:E54)</f>
        <v>119</v>
      </c>
      <c r="F55" s="70">
        <v>0</v>
      </c>
      <c r="G55" s="70">
        <f>SUM(G52:G54)</f>
        <v>84</v>
      </c>
      <c r="H55" s="76">
        <f>SUM(H52:H54)</f>
        <v>0</v>
      </c>
    </row>
    <row r="56" spans="1:8" ht="15.75">
      <c r="A56" s="7"/>
      <c r="B56" s="169" t="s">
        <v>107</v>
      </c>
      <c r="C56" s="170"/>
      <c r="D56" s="170"/>
      <c r="E56" s="170"/>
      <c r="F56" s="170"/>
      <c r="G56" s="171"/>
      <c r="H56" s="46"/>
    </row>
    <row r="57" spans="1:8" ht="15.75">
      <c r="A57" s="7">
        <v>33</v>
      </c>
      <c r="B57" s="8" t="s">
        <v>52</v>
      </c>
      <c r="C57" s="9">
        <v>1</v>
      </c>
      <c r="D57" s="9">
        <v>1985</v>
      </c>
      <c r="E57" s="71">
        <v>17</v>
      </c>
      <c r="F57" s="70">
        <v>0</v>
      </c>
      <c r="G57" s="70">
        <v>12</v>
      </c>
      <c r="H57" s="70">
        <v>0</v>
      </c>
    </row>
    <row r="58" spans="1:8" ht="15.75">
      <c r="A58" s="7"/>
      <c r="B58" s="169" t="s">
        <v>108</v>
      </c>
      <c r="C58" s="170"/>
      <c r="D58" s="170"/>
      <c r="E58" s="170"/>
      <c r="F58" s="170"/>
      <c r="G58" s="171"/>
      <c r="H58" s="46"/>
    </row>
    <row r="59" spans="1:8" ht="15.75">
      <c r="A59" s="7">
        <v>34</v>
      </c>
      <c r="B59" s="8" t="s">
        <v>54</v>
      </c>
      <c r="C59" s="9">
        <v>5</v>
      </c>
      <c r="D59" s="9">
        <v>1990</v>
      </c>
      <c r="E59" s="15">
        <v>86</v>
      </c>
      <c r="F59" s="70">
        <v>0</v>
      </c>
      <c r="G59" s="70">
        <v>60</v>
      </c>
      <c r="H59" s="70">
        <v>0</v>
      </c>
    </row>
    <row r="60" spans="1:8" ht="15.75">
      <c r="A60" s="7"/>
      <c r="B60" s="169" t="s">
        <v>109</v>
      </c>
      <c r="C60" s="170"/>
      <c r="D60" s="170"/>
      <c r="E60" s="170"/>
      <c r="F60" s="170"/>
      <c r="G60" s="171"/>
      <c r="H60" s="46"/>
    </row>
    <row r="61" spans="1:8" ht="15.75">
      <c r="A61" s="7">
        <v>35</v>
      </c>
      <c r="B61" s="8" t="s">
        <v>49</v>
      </c>
      <c r="C61" s="9">
        <v>6</v>
      </c>
      <c r="D61" s="9">
        <v>1983</v>
      </c>
      <c r="E61" s="70">
        <v>103</v>
      </c>
      <c r="F61" s="70">
        <v>0</v>
      </c>
      <c r="G61" s="70">
        <v>72</v>
      </c>
      <c r="H61" s="70">
        <v>0</v>
      </c>
    </row>
    <row r="62" spans="1:8" ht="15.75">
      <c r="A62" s="7">
        <v>36</v>
      </c>
      <c r="B62" s="8" t="s">
        <v>50</v>
      </c>
      <c r="C62" s="9">
        <v>6</v>
      </c>
      <c r="D62" s="9">
        <v>1983</v>
      </c>
      <c r="E62" s="70">
        <v>103</v>
      </c>
      <c r="F62" s="70">
        <v>0</v>
      </c>
      <c r="G62" s="70">
        <v>72</v>
      </c>
      <c r="H62" s="70">
        <v>0</v>
      </c>
    </row>
    <row r="63" spans="1:8" ht="15.75">
      <c r="A63" s="7"/>
      <c r="B63" s="58"/>
      <c r="C63" s="51"/>
      <c r="D63" s="51"/>
      <c r="E63" s="74">
        <v>206</v>
      </c>
      <c r="F63" s="74">
        <v>0</v>
      </c>
      <c r="G63" s="75">
        <v>144</v>
      </c>
      <c r="H63" s="76">
        <f>SUM(H61:H62)</f>
        <v>0</v>
      </c>
    </row>
    <row r="64" spans="1:8" ht="15.75">
      <c r="A64" s="7"/>
      <c r="B64" s="169" t="s">
        <v>8</v>
      </c>
      <c r="C64" s="170"/>
      <c r="D64" s="170"/>
      <c r="E64" s="170"/>
      <c r="F64" s="170"/>
      <c r="G64" s="171"/>
      <c r="H64" s="46"/>
    </row>
    <row r="65" spans="1:8" ht="15.75">
      <c r="A65" s="7">
        <v>37</v>
      </c>
      <c r="B65" s="8" t="s">
        <v>80</v>
      </c>
      <c r="C65" s="9">
        <v>2</v>
      </c>
      <c r="D65" s="9">
        <v>1990</v>
      </c>
      <c r="E65" s="70">
        <v>34</v>
      </c>
      <c r="F65" s="70">
        <v>0</v>
      </c>
      <c r="G65" s="70">
        <v>24</v>
      </c>
      <c r="H65" s="70">
        <v>0</v>
      </c>
    </row>
    <row r="66" spans="1:8" ht="15.75">
      <c r="A66" s="7"/>
      <c r="B66" s="169" t="s">
        <v>110</v>
      </c>
      <c r="C66" s="170"/>
      <c r="D66" s="170"/>
      <c r="E66" s="170"/>
      <c r="F66" s="170"/>
      <c r="G66" s="171"/>
      <c r="H66" s="46"/>
    </row>
    <row r="67" spans="1:8" ht="15.75">
      <c r="A67" s="7">
        <v>38</v>
      </c>
      <c r="B67" s="8" t="s">
        <v>81</v>
      </c>
      <c r="C67" s="9">
        <v>4</v>
      </c>
      <c r="D67" s="9">
        <v>1986</v>
      </c>
      <c r="E67" s="70">
        <v>68</v>
      </c>
      <c r="F67" s="70">
        <v>0</v>
      </c>
      <c r="G67" s="70">
        <v>48</v>
      </c>
      <c r="H67" s="70">
        <v>0</v>
      </c>
    </row>
    <row r="68" spans="1:8" ht="15.75">
      <c r="A68" s="7"/>
      <c r="B68" s="169" t="s">
        <v>101</v>
      </c>
      <c r="C68" s="170"/>
      <c r="D68" s="170"/>
      <c r="E68" s="170"/>
      <c r="F68" s="51"/>
      <c r="G68" s="60"/>
      <c r="H68" s="46"/>
    </row>
    <row r="69" spans="1:8" ht="15.75">
      <c r="A69" s="7">
        <v>39</v>
      </c>
      <c r="B69" s="8" t="s">
        <v>78</v>
      </c>
      <c r="C69" s="9">
        <v>2</v>
      </c>
      <c r="D69" s="9">
        <v>1987</v>
      </c>
      <c r="E69" s="70">
        <v>34</v>
      </c>
      <c r="F69" s="70">
        <v>0</v>
      </c>
      <c r="G69" s="70">
        <v>24</v>
      </c>
      <c r="H69" s="70">
        <v>0</v>
      </c>
    </row>
    <row r="70" spans="1:8" ht="15.75">
      <c r="A70" s="7"/>
      <c r="B70" s="169" t="s">
        <v>102</v>
      </c>
      <c r="C70" s="170"/>
      <c r="D70" s="170"/>
      <c r="E70" s="170"/>
      <c r="F70" s="170"/>
      <c r="G70" s="171"/>
      <c r="H70" s="46"/>
    </row>
    <row r="71" spans="1:8" ht="15.75">
      <c r="A71" s="7">
        <v>40</v>
      </c>
      <c r="B71" s="8" t="s">
        <v>111</v>
      </c>
      <c r="C71" s="9">
        <v>1</v>
      </c>
      <c r="D71" s="9">
        <v>1986</v>
      </c>
      <c r="E71" s="71">
        <v>17</v>
      </c>
      <c r="F71" s="70">
        <v>0</v>
      </c>
      <c r="G71" s="70">
        <v>12</v>
      </c>
      <c r="H71" s="70">
        <v>0</v>
      </c>
    </row>
    <row r="72" spans="1:8" ht="15.75">
      <c r="A72" s="10"/>
      <c r="B72" s="187" t="s">
        <v>99</v>
      </c>
      <c r="C72" s="187"/>
      <c r="D72" s="187"/>
      <c r="E72" s="187"/>
      <c r="F72" s="9"/>
      <c r="G72" s="7"/>
      <c r="H72" s="46"/>
    </row>
    <row r="73" spans="1:8" ht="15.75">
      <c r="A73" s="7">
        <v>41</v>
      </c>
      <c r="B73" s="8" t="s">
        <v>40</v>
      </c>
      <c r="C73" s="9">
        <v>3</v>
      </c>
      <c r="D73" s="9">
        <v>1993</v>
      </c>
      <c r="E73" s="70">
        <v>51</v>
      </c>
      <c r="F73" s="81">
        <v>111.256</v>
      </c>
      <c r="G73" s="70">
        <v>36</v>
      </c>
      <c r="H73" s="82">
        <f>F73*0.7</f>
        <v>77.8792</v>
      </c>
    </row>
    <row r="74" spans="1:8" ht="15.75">
      <c r="A74" s="46"/>
      <c r="B74" s="8" t="s">
        <v>112</v>
      </c>
      <c r="C74" s="61">
        <f>C73+C71+C69+C67+C65+C62+C61+C59+C57+C54+C53+C52+C49+C48+C46+C44+C40+C32+C26</f>
        <v>126</v>
      </c>
      <c r="D74" s="46"/>
      <c r="E74" s="76">
        <f>E73+E71+E69+E67+E65+E63+E59+E57+E55+E50+E46+E44+E40+E32+E26</f>
        <v>2148</v>
      </c>
      <c r="F74" s="76">
        <f>F26+F32+F40+F44+F46+F50+F55+F57+F59+F63+F65+F67+F69+F71+F73</f>
        <v>151.55599999999998</v>
      </c>
      <c r="G74" s="76">
        <f>G26+G32+G40+G44+G46+G50+G55+G57+G59+G63+G65+G67+G69+G71+G73</f>
        <v>1510</v>
      </c>
      <c r="H74" s="85">
        <f>H26+H32+H40+H44+H46+H50+H55+H57+H59+H63+H65+H67+H69+H71+H73</f>
        <v>106.0892</v>
      </c>
    </row>
    <row r="75" spans="1:7" ht="15.75">
      <c r="A75" s="48"/>
      <c r="B75" s="35"/>
      <c r="C75" s="77"/>
      <c r="D75" s="48"/>
      <c r="E75" s="78"/>
      <c r="F75" s="78"/>
      <c r="G75" s="78"/>
    </row>
    <row r="76" spans="1:7" ht="15.75">
      <c r="A76" s="11"/>
      <c r="B76" s="11"/>
      <c r="C76" s="11"/>
      <c r="D76" s="11"/>
      <c r="E76" s="4"/>
      <c r="F76" s="4"/>
      <c r="G76" s="4"/>
    </row>
    <row r="77" spans="1:7" ht="15.75">
      <c r="A77" s="190" t="s">
        <v>113</v>
      </c>
      <c r="B77" s="190"/>
      <c r="C77" s="11"/>
      <c r="D77" s="11"/>
      <c r="E77" s="191" t="s">
        <v>48</v>
      </c>
      <c r="F77" s="191"/>
      <c r="G77" s="191"/>
    </row>
    <row r="78" spans="1:7" ht="18.75">
      <c r="A78" s="188"/>
      <c r="B78" s="188"/>
      <c r="C78" s="12"/>
      <c r="D78" s="12"/>
      <c r="E78" s="13"/>
      <c r="F78" s="13"/>
      <c r="G78" s="13"/>
    </row>
    <row r="79" spans="1:7" ht="15.75">
      <c r="A79" s="11"/>
      <c r="B79" s="11"/>
      <c r="C79" s="11"/>
      <c r="D79" s="11"/>
      <c r="E79" s="4"/>
      <c r="F79" s="4"/>
      <c r="G79" s="4"/>
    </row>
    <row r="80" spans="1:7" ht="12.75">
      <c r="A80" s="184" t="s">
        <v>16</v>
      </c>
      <c r="B80" s="184"/>
      <c r="C80" s="2"/>
      <c r="D80" s="2"/>
      <c r="E80" s="3"/>
      <c r="F80" s="3"/>
      <c r="G80" s="3"/>
    </row>
    <row r="81" spans="1:7" ht="12.75">
      <c r="A81" s="184">
        <v>279434</v>
      </c>
      <c r="B81" s="184"/>
      <c r="C81" s="2"/>
      <c r="D81" s="2"/>
      <c r="E81" s="3"/>
      <c r="F81" s="3"/>
      <c r="G81" s="3"/>
    </row>
  </sheetData>
  <sheetProtection/>
  <mergeCells count="26">
    <mergeCell ref="A7:G7"/>
    <mergeCell ref="A8:G8"/>
    <mergeCell ref="C2:G2"/>
    <mergeCell ref="C3:G3"/>
    <mergeCell ref="C4:G4"/>
    <mergeCell ref="C5:G5"/>
    <mergeCell ref="A80:B80"/>
    <mergeCell ref="B68:E68"/>
    <mergeCell ref="B70:G70"/>
    <mergeCell ref="B11:E11"/>
    <mergeCell ref="B27:E27"/>
    <mergeCell ref="B47:G47"/>
    <mergeCell ref="B45:G45"/>
    <mergeCell ref="B56:G56"/>
    <mergeCell ref="A77:B77"/>
    <mergeCell ref="E77:G77"/>
    <mergeCell ref="A81:B81"/>
    <mergeCell ref="B33:E33"/>
    <mergeCell ref="B64:G64"/>
    <mergeCell ref="A78:B78"/>
    <mergeCell ref="B72:E72"/>
    <mergeCell ref="B58:G58"/>
    <mergeCell ref="B60:G60"/>
    <mergeCell ref="B66:G66"/>
    <mergeCell ref="B41:E41"/>
    <mergeCell ref="B51:G5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2018-08-28T13:06:42Z</cp:lastPrinted>
  <dcterms:created xsi:type="dcterms:W3CDTF">2016-11-25T09:27:58Z</dcterms:created>
  <dcterms:modified xsi:type="dcterms:W3CDTF">2018-08-29T05:26:13Z</dcterms:modified>
  <cp:category/>
  <cp:version/>
  <cp:contentType/>
  <cp:contentStatus/>
</cp:coreProperties>
</file>