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4175" windowHeight="7380"/>
  </bookViews>
  <sheets>
    <sheet name="на 01.07.2019" sheetId="7" r:id="rId1"/>
  </sheets>
  <definedNames>
    <definedName name="_GoBack" localSheetId="0">'на 01.07.2019'!#REF!</definedName>
    <definedName name="_xlnm.Print_Titles" localSheetId="0">'на 01.07.2019'!$11:$12</definedName>
    <definedName name="_xlnm.Print_Area" localSheetId="0">'на 01.07.2019'!$A$3:$E$118</definedName>
  </definedNames>
  <calcPr calcId="144525" refMode="R1C1"/>
</workbook>
</file>

<file path=xl/calcChain.xml><?xml version="1.0" encoding="utf-8"?>
<calcChain xmlns="http://schemas.openxmlformats.org/spreadsheetml/2006/main">
  <c r="E66" i="7" l="1"/>
  <c r="C66" i="7" l="1"/>
  <c r="E73" i="7" l="1"/>
  <c r="E62" i="7" l="1"/>
  <c r="E21" i="7" l="1"/>
  <c r="D21" i="7"/>
  <c r="C22" i="7"/>
  <c r="C17" i="7"/>
  <c r="E103" i="7" l="1"/>
  <c r="E48" i="7"/>
  <c r="D19" i="7" l="1"/>
  <c r="E19" i="7"/>
  <c r="D20" i="7"/>
  <c r="E20" i="7"/>
  <c r="D22" i="7"/>
  <c r="E22" i="7"/>
  <c r="D14" i="7"/>
  <c r="D15" i="7"/>
  <c r="D59" i="7" l="1"/>
  <c r="E59" i="7"/>
  <c r="D60" i="7"/>
  <c r="E60" i="7"/>
  <c r="D61" i="7"/>
  <c r="E61" i="7"/>
  <c r="D62" i="7"/>
  <c r="C60" i="7"/>
  <c r="C61" i="7"/>
  <c r="C62" i="7"/>
  <c r="C59" i="7"/>
  <c r="C20" i="7"/>
  <c r="C21" i="7"/>
  <c r="C19" i="7"/>
  <c r="C14" i="7" s="1"/>
  <c r="D79" i="7"/>
  <c r="E79" i="7"/>
  <c r="D80" i="7"/>
  <c r="E80" i="7"/>
  <c r="D81" i="7"/>
  <c r="D16" i="7" s="1"/>
  <c r="E81" i="7"/>
  <c r="D82" i="7"/>
  <c r="E82" i="7"/>
  <c r="C79" i="7"/>
  <c r="C80" i="7"/>
  <c r="C81" i="7"/>
  <c r="C82" i="7"/>
  <c r="D94" i="7"/>
  <c r="E94" i="7"/>
  <c r="D95" i="7"/>
  <c r="E95" i="7"/>
  <c r="D96" i="7"/>
  <c r="E96" i="7"/>
  <c r="D97" i="7"/>
  <c r="E97" i="7"/>
  <c r="C94" i="7"/>
  <c r="C95" i="7"/>
  <c r="C96" i="7"/>
  <c r="C97" i="7"/>
  <c r="E53" i="7"/>
  <c r="D53" i="7"/>
  <c r="C53" i="7"/>
  <c r="D48" i="7"/>
  <c r="C48" i="7"/>
  <c r="E43" i="7"/>
  <c r="D43" i="7"/>
  <c r="C43" i="7"/>
  <c r="E16" i="7" l="1"/>
  <c r="E17" i="7"/>
  <c r="E15" i="7"/>
  <c r="E14" i="7"/>
  <c r="D17" i="7"/>
  <c r="C15" i="7"/>
  <c r="C16" i="7"/>
  <c r="E131" i="7" l="1"/>
  <c r="E128" i="7"/>
  <c r="E127" i="7"/>
  <c r="C127" i="7"/>
  <c r="C129" i="7" s="1"/>
  <c r="E126" i="7"/>
  <c r="E125" i="7"/>
  <c r="E123" i="7"/>
  <c r="E122" i="7"/>
  <c r="E121" i="7"/>
  <c r="C120" i="7"/>
  <c r="D103" i="7"/>
  <c r="C103" i="7"/>
  <c r="E98" i="7"/>
  <c r="E93" i="7" s="1"/>
  <c r="D98" i="7"/>
  <c r="C98" i="7"/>
  <c r="E88" i="7"/>
  <c r="D88" i="7"/>
  <c r="C88" i="7"/>
  <c r="E83" i="7"/>
  <c r="D83" i="7"/>
  <c r="C83" i="7"/>
  <c r="D73" i="7"/>
  <c r="C73" i="7"/>
  <c r="E68" i="7"/>
  <c r="D68" i="7"/>
  <c r="C68" i="7"/>
  <c r="E63" i="7"/>
  <c r="E58" i="7" s="1"/>
  <c r="D63" i="7"/>
  <c r="C63" i="7"/>
  <c r="E38" i="7"/>
  <c r="D38" i="7"/>
  <c r="C38" i="7"/>
  <c r="E33" i="7"/>
  <c r="D33" i="7"/>
  <c r="C33" i="7"/>
  <c r="E28" i="7"/>
  <c r="D28" i="7"/>
  <c r="C28" i="7"/>
  <c r="E23" i="7"/>
  <c r="D23" i="7"/>
  <c r="C23" i="7"/>
  <c r="C18" i="7" s="1"/>
  <c r="C58" i="7" l="1"/>
  <c r="E78" i="7"/>
  <c r="E18" i="7"/>
  <c r="D18" i="7"/>
  <c r="D93" i="7"/>
  <c r="D78" i="7"/>
  <c r="D58" i="7"/>
  <c r="C93" i="7"/>
  <c r="C78" i="7"/>
  <c r="E129" i="7"/>
  <c r="E120" i="7"/>
  <c r="E124" i="7"/>
  <c r="E13" i="7" l="1"/>
  <c r="C13" i="7"/>
  <c r="E119" i="7"/>
  <c r="D13" i="7"/>
</calcChain>
</file>

<file path=xl/sharedStrings.xml><?xml version="1.0" encoding="utf-8"?>
<sst xmlns="http://schemas.openxmlformats.org/spreadsheetml/2006/main" count="131" uniqueCount="44">
  <si>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</si>
  <si>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</si>
  <si>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</si>
  <si>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</si>
  <si>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</si>
  <si>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</si>
  <si>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</si>
  <si>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</si>
  <si>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</si>
  <si>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</si>
  <si>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</si>
  <si>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местный бюджет,</t>
  </si>
  <si>
    <t>областной бюджет,</t>
  </si>
  <si>
    <t>местный бюджет</t>
  </si>
  <si>
    <t>СВЕДЕНИЯ</t>
  </si>
  <si>
    <t xml:space="preserve">Управления образования г.Волгодонска  </t>
  </si>
  <si>
    <t>сводной бюджетной росписью</t>
  </si>
  <si>
    <t>Главный бухгалтер</t>
  </si>
  <si>
    <t>С.А. Калмыкова</t>
  </si>
  <si>
    <t xml:space="preserve"> г.Волгодонска  </t>
  </si>
  <si>
    <t>Начальник Управления образования</t>
  </si>
  <si>
    <t>Т.А.Самсонюк</t>
  </si>
  <si>
    <t>Таблица № 12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</si>
  <si>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</si>
  <si>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</si>
  <si>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>муниципальной программы города Волгодонска "Развитие образования в городе Волгодонске" за I полугодие 2020 года</t>
  </si>
  <si>
    <t>Основное мероприятие 1.1. Обеспечение гарантий предоставления доступного и качественного общего образования</t>
  </si>
  <si>
    <t xml:space="preserve">Основное мероприятие 1.2. Создание безопасных и комфортных условий осуществления образовательной деятельности
в муниципальных образовательных организациях
</t>
  </si>
  <si>
    <t>Основное мероприятие 1.3. Софинансирование расходов на реализацию проекта «Всеобуч по плаванию»</t>
  </si>
  <si>
    <t>Основное мероприятие 1.4. Софинансирование расходов на организацию отдыха детей в каникулярное время</t>
  </si>
  <si>
    <t>Основное мероприятие 1.5. Строительство общеобразовательной школы на 600 мест в микрорайоне В-9 г.Волгодонска</t>
  </si>
  <si>
    <t xml:space="preserve">Приоритетное основное мероприятие 1.7.  Реализация регионального проекта «Цифровая образовательная среда (Ростовская область)». Внедрение целевой модели цифровой образовательной среды в общеобразовательных организациях </t>
  </si>
  <si>
    <t>Основное мероприятие 2.1. Обеспечение предоставления доступного и качественного дополнительного образования детей</t>
  </si>
  <si>
    <t>Основное мероприятие  2.3.
Реализация проекта инициативного бюджетирования мобильная "Детско - юношеская автошкола "Академия дорожной безопасности" на базе автогородка" учебно - тренировочного комплекса, расположенного по адресу: г.Волгодонск, ул. Весенняя, 1</t>
  </si>
  <si>
    <t>Основное мероприятие  2.2. Создание безопасных и комфортных условий осуществления образовательной деятельности
в муниципальных учреждениях дополнительного образования детей</t>
  </si>
  <si>
    <t xml:space="preserve">Основное мероприятие 3.1. Осуществление психолого – педагогического сопровождения деятельности участников образовательных отношений </t>
  </si>
  <si>
    <t>Основное мероприятие 3.2. Финансовое обеспечение осуществления полномочий по организации и осуществлению деятельности по опеке и попечительству</t>
  </si>
  <si>
    <t>Основное мероприятие 4.1. Обеспечение реализации муниципальной программы</t>
  </si>
  <si>
    <t>Основное мероприятие 4.2. Организация и проведение мероприятий, направленных на развитие педагогического потенциала системы образования города, включая поощрение лучших педагогических работников</t>
  </si>
  <si>
    <t>Основное мероприятие 1.8.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</si>
  <si>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Подпрограмма 1 "Развитие общего образования"</t>
  </si>
  <si>
    <t>Подпрограмма 2 «Развитие дополнительного образования»</t>
  </si>
  <si>
    <t>Подпрограмма 3 «Охрана семьи и детства, другие вопросы в сфере образования»</t>
  </si>
  <si>
    <t>Подпрограмма 4 «Обеспечение реализации муниципальной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</si>
</sst>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1"/>
  <sheetViews>
    <sheetView tabSelected="1" view="pageBreakPreview" topLeftCell="A3" zoomScale="110" zoomScaleNormal="73" zoomScaleSheetLayoutView="110" workbookViewId="0">
      <selection activeCell="C14" sqref="C13:C14"/>
    </sheetView>
  </sheetViews>
  <sheetFormatPr defaultRowHeight="15" x14ac:dyDescent="0.25"/>
  <cols>
    <col min="1" max="1" width="37.42578125" style="1" customWidth="1"/>
    <col min="2" max="2" width="25.42578125" style="1" customWidth="1"/>
    <col min="3" max="3" width="17.28515625" style="6" customWidth="1"/>
    <col min="4" max="4" width="17.140625" style="6" customWidth="1"/>
    <col min="5" max="5" width="19" style="12" customWidth="1"/>
    <col min="6" max="6" width="13.28515625" style="15" customWidth="1"/>
    <col min="7" max="7" width="17.42578125" style="15" customWidth="1"/>
    <col min="8" max="8" width="11.42578125" style="15" bestFit="1" customWidth="1"/>
    <col min="9" max="9" width="13.28515625" style="15" customWidth="1"/>
    <col min="10" max="16384" width="9.140625" style="15"/>
  </cols>
  <sheetData>
    <row r="1" spans="1:7" hidden="1" x14ac:dyDescent="0.25">
      <c r="A1" s="21"/>
      <c r="B1" s="21"/>
      <c r="C1" s="21"/>
      <c r="D1" s="21"/>
      <c r="E1" s="21"/>
    </row>
    <row r="2" spans="1:7" hidden="1" x14ac:dyDescent="0.25">
      <c r="A2" s="22"/>
      <c r="B2" s="22"/>
      <c r="C2" s="22"/>
      <c r="D2" s="22"/>
      <c r="E2" s="22"/>
    </row>
    <row r="3" spans="1:7" ht="16.5" customHeight="1" x14ac:dyDescent="0.25">
      <c r="A3" s="13"/>
      <c r="B3" s="13"/>
      <c r="C3" s="3"/>
      <c r="D3" s="3"/>
      <c r="E3" s="8" t="s">
        <v>22</v>
      </c>
    </row>
    <row r="4" spans="1:7" x14ac:dyDescent="0.25">
      <c r="A4" s="22"/>
      <c r="B4" s="22"/>
      <c r="C4" s="22"/>
      <c r="D4" s="22"/>
      <c r="E4" s="22"/>
    </row>
    <row r="5" spans="1:7" ht="17.25" customHeight="1" x14ac:dyDescent="0.25">
      <c r="A5" s="23" t="s">
        <v>14</v>
      </c>
      <c r="B5" s="23"/>
      <c r="C5" s="23"/>
      <c r="D5" s="23"/>
      <c r="E5" s="23"/>
    </row>
    <row r="6" spans="1:7" ht="16.5" customHeight="1" x14ac:dyDescent="0.25">
      <c r="A6" s="24" t="s">
        <v>23</v>
      </c>
      <c r="B6" s="24"/>
      <c r="C6" s="24"/>
      <c r="D6" s="24"/>
      <c r="E6" s="24"/>
    </row>
    <row r="7" spans="1:7" ht="16.5" customHeight="1" x14ac:dyDescent="0.25">
      <c r="A7" s="24" t="s">
        <v>24</v>
      </c>
      <c r="B7" s="24"/>
      <c r="C7" s="24"/>
      <c r="D7" s="24"/>
      <c r="E7" s="24"/>
    </row>
    <row r="8" spans="1:7" ht="16.5" customHeight="1" x14ac:dyDescent="0.25">
      <c r="A8" s="24" t="s">
        <v>25</v>
      </c>
      <c r="B8" s="24"/>
      <c r="C8" s="24"/>
      <c r="D8" s="24"/>
      <c r="E8" s="24"/>
    </row>
    <row r="9" spans="1:7" x14ac:dyDescent="0.25">
      <c r="A9" s="25"/>
      <c r="B9" s="25"/>
      <c r="C9" s="25"/>
      <c r="D9" s="25"/>
      <c r="E9" s="25"/>
    </row>
    <row r="10" spans="1:7" ht="35.25" customHeight="1" x14ac:dyDescent="0.25">
      <c r="A10" s="26" t="s">
        <v>4</v>
      </c>
      <c r="B10" s="26" t="s">
        <v>0</v>
      </c>
      <c r="C10" s="26" t="s">
        <v>6</v>
      </c>
      <c r="D10" s="26"/>
      <c r="E10" s="27" t="s">
        <v>8</v>
      </c>
    </row>
    <row r="11" spans="1:7" ht="44.25" customHeight="1" x14ac:dyDescent="0.25">
      <c r="A11" s="26"/>
      <c r="B11" s="26"/>
      <c r="C11" s="28" t="s">
        <v>7</v>
      </c>
      <c r="D11" s="28" t="s">
        <v>16</v>
      </c>
      <c r="E11" s="27"/>
    </row>
    <row r="12" spans="1:7" ht="18" customHeight="1" x14ac:dyDescent="0.25">
      <c r="A12" s="28">
        <v>1</v>
      </c>
      <c r="B12" s="28">
        <v>2</v>
      </c>
      <c r="C12" s="28">
        <v>3</v>
      </c>
      <c r="D12" s="28">
        <v>4</v>
      </c>
      <c r="E12" s="29">
        <v>5</v>
      </c>
    </row>
    <row r="13" spans="1:7" ht="19.5" customHeight="1" x14ac:dyDescent="0.25">
      <c r="A13" s="30" t="s">
        <v>5</v>
      </c>
      <c r="B13" s="31" t="s">
        <v>1</v>
      </c>
      <c r="C13" s="32">
        <f t="shared" ref="C13:E16" si="0">C18+C58+C78+C93</f>
        <v>2357281.9999999991</v>
      </c>
      <c r="D13" s="32">
        <f t="shared" si="0"/>
        <v>2192180.0999999992</v>
      </c>
      <c r="E13" s="32">
        <f t="shared" si="0"/>
        <v>975654.89999999991</v>
      </c>
      <c r="G13" s="16"/>
    </row>
    <row r="14" spans="1:7" ht="17.25" customHeight="1" x14ac:dyDescent="0.25">
      <c r="A14" s="33"/>
      <c r="B14" s="31" t="s">
        <v>10</v>
      </c>
      <c r="C14" s="32">
        <f>C19+C59+C79+C94</f>
        <v>61004</v>
      </c>
      <c r="D14" s="32">
        <f t="shared" ref="D14:E14" si="1">D19+D59+D79+D94</f>
        <v>61004</v>
      </c>
      <c r="E14" s="32">
        <f t="shared" si="1"/>
        <v>408.3</v>
      </c>
      <c r="F14" s="16"/>
    </row>
    <row r="15" spans="1:7" ht="17.25" customHeight="1" x14ac:dyDescent="0.25">
      <c r="A15" s="33"/>
      <c r="B15" s="31" t="s">
        <v>12</v>
      </c>
      <c r="C15" s="32">
        <f t="shared" si="0"/>
        <v>1429591.2999999998</v>
      </c>
      <c r="D15" s="32">
        <f t="shared" ref="D15:E15" si="2">D20+D60+D80+D95</f>
        <v>1437890.9</v>
      </c>
      <c r="E15" s="32">
        <f t="shared" si="2"/>
        <v>627584</v>
      </c>
      <c r="F15" s="16"/>
      <c r="G15" s="16"/>
    </row>
    <row r="16" spans="1:7" ht="15" customHeight="1" x14ac:dyDescent="0.25">
      <c r="A16" s="33"/>
      <c r="B16" s="31" t="s">
        <v>11</v>
      </c>
      <c r="C16" s="32">
        <f t="shared" si="0"/>
        <v>692211.8</v>
      </c>
      <c r="D16" s="32">
        <f t="shared" ref="D16" si="3">D21+D61+D81+D96</f>
        <v>693285.20000000007</v>
      </c>
      <c r="E16" s="32">
        <f>E21+E61+E81+E96</f>
        <v>302503.7</v>
      </c>
      <c r="F16" s="16"/>
    </row>
    <row r="17" spans="1:8" ht="32.25" customHeight="1" x14ac:dyDescent="0.25">
      <c r="A17" s="34"/>
      <c r="B17" s="31" t="s">
        <v>3</v>
      </c>
      <c r="C17" s="32">
        <f>C22+C62+C82+C97</f>
        <v>174474.9</v>
      </c>
      <c r="D17" s="32">
        <f t="shared" ref="D17:E17" si="4">D22+D62+D82+D97</f>
        <v>0</v>
      </c>
      <c r="E17" s="32">
        <f t="shared" si="4"/>
        <v>45158.9</v>
      </c>
      <c r="F17" s="16"/>
    </row>
    <row r="18" spans="1:8" ht="15" customHeight="1" x14ac:dyDescent="0.25">
      <c r="A18" s="35" t="s">
        <v>40</v>
      </c>
      <c r="B18" s="31" t="s">
        <v>1</v>
      </c>
      <c r="C18" s="32">
        <f>C23+C28+C33+C38+C43+C48+C53</f>
        <v>2114695.6999999993</v>
      </c>
      <c r="D18" s="32">
        <f t="shared" ref="D18:E18" si="5">D23+D28+D33+D38+D43+D48+D53</f>
        <v>1950615.2999999996</v>
      </c>
      <c r="E18" s="32">
        <f t="shared" si="5"/>
        <v>866625.9</v>
      </c>
      <c r="F18" s="16"/>
      <c r="G18" s="16"/>
    </row>
    <row r="19" spans="1:8" ht="19.5" customHeight="1" x14ac:dyDescent="0.25">
      <c r="A19" s="35"/>
      <c r="B19" s="31" t="s">
        <v>2</v>
      </c>
      <c r="C19" s="32">
        <f>C24+C29+C34+C39+C44+C49+C54</f>
        <v>60555</v>
      </c>
      <c r="D19" s="32">
        <f t="shared" ref="D19:E19" si="6">D24+D29+D34+D39+D44+D49+D54</f>
        <v>60555</v>
      </c>
      <c r="E19" s="32">
        <f t="shared" si="6"/>
        <v>0</v>
      </c>
    </row>
    <row r="20" spans="1:8" ht="19.5" customHeight="1" x14ac:dyDescent="0.25">
      <c r="A20" s="35"/>
      <c r="B20" s="31" t="s">
        <v>9</v>
      </c>
      <c r="C20" s="32">
        <f t="shared" ref="C20:E22" si="7">C25+C30+C35+C40+C45+C50+C55</f>
        <v>1394108.3999999997</v>
      </c>
      <c r="D20" s="32">
        <f t="shared" si="7"/>
        <v>1402407.9999999998</v>
      </c>
      <c r="E20" s="32">
        <f t="shared" si="7"/>
        <v>612761.29999999993</v>
      </c>
      <c r="F20" s="16"/>
    </row>
    <row r="21" spans="1:8" ht="19.5" customHeight="1" x14ac:dyDescent="0.25">
      <c r="A21" s="35"/>
      <c r="B21" s="31" t="s">
        <v>13</v>
      </c>
      <c r="C21" s="32">
        <f t="shared" si="7"/>
        <v>486778.89999999997</v>
      </c>
      <c r="D21" s="32">
        <f>D26+D31+D36+D41+D46+D51+D56</f>
        <v>487652.29999999993</v>
      </c>
      <c r="E21" s="32">
        <f>E26+E31+E36++E41+E46+E51+E56</f>
        <v>209080.99999999997</v>
      </c>
      <c r="F21" s="16"/>
    </row>
    <row r="22" spans="1:8" ht="28.5" x14ac:dyDescent="0.25">
      <c r="A22" s="35"/>
      <c r="B22" s="31" t="s">
        <v>3</v>
      </c>
      <c r="C22" s="32">
        <f>C27+C32+C37+C42+C47+C52+C57</f>
        <v>173253.4</v>
      </c>
      <c r="D22" s="32">
        <f t="shared" si="7"/>
        <v>0</v>
      </c>
      <c r="E22" s="32">
        <f t="shared" si="7"/>
        <v>44783.6</v>
      </c>
      <c r="F22" s="16"/>
      <c r="G22" s="16"/>
    </row>
    <row r="23" spans="1:8" ht="20.25" customHeight="1" x14ac:dyDescent="0.25">
      <c r="A23" s="36" t="s">
        <v>26</v>
      </c>
      <c r="B23" s="31" t="s">
        <v>1</v>
      </c>
      <c r="C23" s="32">
        <f>SUM(C24:C27)</f>
        <v>1869294.4999999998</v>
      </c>
      <c r="D23" s="32">
        <f>SUM(D24:D27)</f>
        <v>1703519.2999999998</v>
      </c>
      <c r="E23" s="32">
        <f>SUM(E24:E27)</f>
        <v>826443.2</v>
      </c>
      <c r="G23" s="16"/>
    </row>
    <row r="24" spans="1:8" ht="18" customHeight="1" x14ac:dyDescent="0.25">
      <c r="A24" s="36"/>
      <c r="B24" s="37" t="s">
        <v>2</v>
      </c>
      <c r="C24" s="38">
        <v>0</v>
      </c>
      <c r="D24" s="38">
        <v>0</v>
      </c>
      <c r="E24" s="38"/>
      <c r="F24" s="16"/>
      <c r="G24" s="17"/>
      <c r="H24" s="16"/>
    </row>
    <row r="25" spans="1:8" ht="18" customHeight="1" x14ac:dyDescent="0.25">
      <c r="A25" s="36"/>
      <c r="B25" s="37" t="s">
        <v>9</v>
      </c>
      <c r="C25" s="38">
        <v>1226678.8999999999</v>
      </c>
      <c r="D25" s="38">
        <v>1233283.7</v>
      </c>
      <c r="E25" s="38">
        <v>578648.69999999995</v>
      </c>
      <c r="F25" s="16"/>
      <c r="H25" s="16"/>
    </row>
    <row r="26" spans="1:8" ht="18" customHeight="1" x14ac:dyDescent="0.25">
      <c r="A26" s="36"/>
      <c r="B26" s="37" t="s">
        <v>13</v>
      </c>
      <c r="C26" s="38">
        <v>469362.2</v>
      </c>
      <c r="D26" s="38">
        <v>470235.6</v>
      </c>
      <c r="E26" s="38">
        <v>203010.9</v>
      </c>
      <c r="F26" s="16"/>
      <c r="H26" s="16"/>
    </row>
    <row r="27" spans="1:8" ht="18" customHeight="1" x14ac:dyDescent="0.25">
      <c r="A27" s="36"/>
      <c r="B27" s="37" t="s">
        <v>3</v>
      </c>
      <c r="C27" s="39">
        <v>173253.4</v>
      </c>
      <c r="D27" s="39">
        <v>0</v>
      </c>
      <c r="E27" s="39">
        <v>44783.6</v>
      </c>
    </row>
    <row r="28" spans="1:8" ht="17.25" customHeight="1" x14ac:dyDescent="0.25">
      <c r="A28" s="36" t="s">
        <v>27</v>
      </c>
      <c r="B28" s="31" t="s">
        <v>1</v>
      </c>
      <c r="C28" s="32">
        <f>SUM(C29:C32)</f>
        <v>4686.8999999999996</v>
      </c>
      <c r="D28" s="32">
        <f>SUM(D29:D32)</f>
        <v>6381.7000000000007</v>
      </c>
      <c r="E28" s="32">
        <f>SUM(E29:E32)</f>
        <v>4460.8</v>
      </c>
    </row>
    <row r="29" spans="1:8" ht="17.25" customHeight="1" x14ac:dyDescent="0.25">
      <c r="A29" s="36"/>
      <c r="B29" s="37" t="s">
        <v>2</v>
      </c>
      <c r="C29" s="38">
        <v>0</v>
      </c>
      <c r="D29" s="38">
        <v>0</v>
      </c>
      <c r="E29" s="38">
        <v>0</v>
      </c>
    </row>
    <row r="30" spans="1:8" ht="17.25" customHeight="1" x14ac:dyDescent="0.25">
      <c r="A30" s="36"/>
      <c r="B30" s="37" t="s">
        <v>9</v>
      </c>
      <c r="C30" s="38">
        <v>2855.3</v>
      </c>
      <c r="D30" s="38">
        <v>4550.1000000000004</v>
      </c>
      <c r="E30" s="38">
        <v>2771.4</v>
      </c>
    </row>
    <row r="31" spans="1:8" ht="17.25" customHeight="1" x14ac:dyDescent="0.25">
      <c r="A31" s="36"/>
      <c r="B31" s="37" t="s">
        <v>13</v>
      </c>
      <c r="C31" s="38">
        <v>1831.6</v>
      </c>
      <c r="D31" s="38">
        <v>1831.6</v>
      </c>
      <c r="E31" s="38">
        <v>1689.4</v>
      </c>
      <c r="G31" s="16"/>
    </row>
    <row r="32" spans="1:8" ht="26.25" customHeight="1" x14ac:dyDescent="0.25">
      <c r="A32" s="36"/>
      <c r="B32" s="37" t="s">
        <v>3</v>
      </c>
      <c r="C32" s="38">
        <v>0</v>
      </c>
      <c r="D32" s="38">
        <v>0</v>
      </c>
      <c r="E32" s="38">
        <v>0</v>
      </c>
    </row>
    <row r="33" spans="1:5" ht="18.75" customHeight="1" x14ac:dyDescent="0.25">
      <c r="A33" s="40" t="s">
        <v>28</v>
      </c>
      <c r="B33" s="31" t="s">
        <v>1</v>
      </c>
      <c r="C33" s="32">
        <f>SUM(C34:C37)</f>
        <v>2186.4</v>
      </c>
      <c r="D33" s="32">
        <f>SUM(D34:D37)</f>
        <v>2186.4</v>
      </c>
      <c r="E33" s="32">
        <f>SUM(E34:E37)</f>
        <v>0</v>
      </c>
    </row>
    <row r="34" spans="1:5" ht="19.5" customHeight="1" x14ac:dyDescent="0.25">
      <c r="A34" s="41"/>
      <c r="B34" s="37" t="s">
        <v>2</v>
      </c>
      <c r="C34" s="38">
        <v>0</v>
      </c>
      <c r="D34" s="38">
        <v>0</v>
      </c>
      <c r="E34" s="38"/>
    </row>
    <row r="35" spans="1:5" ht="19.5" customHeight="1" x14ac:dyDescent="0.25">
      <c r="A35" s="41"/>
      <c r="B35" s="37" t="s">
        <v>9</v>
      </c>
      <c r="C35" s="38">
        <v>1558.9</v>
      </c>
      <c r="D35" s="38">
        <v>1558.9</v>
      </c>
      <c r="E35" s="38">
        <v>0</v>
      </c>
    </row>
    <row r="36" spans="1:5" ht="19.5" customHeight="1" x14ac:dyDescent="0.25">
      <c r="A36" s="41"/>
      <c r="B36" s="37" t="s">
        <v>13</v>
      </c>
      <c r="C36" s="38">
        <v>627.5</v>
      </c>
      <c r="D36" s="38">
        <v>627.5</v>
      </c>
      <c r="E36" s="38">
        <v>0</v>
      </c>
    </row>
    <row r="37" spans="1:5" ht="32.25" customHeight="1" x14ac:dyDescent="0.25">
      <c r="A37" s="42"/>
      <c r="B37" s="37" t="s">
        <v>3</v>
      </c>
      <c r="C37" s="38">
        <v>0</v>
      </c>
      <c r="D37" s="38">
        <v>0</v>
      </c>
      <c r="E37" s="38">
        <v>0</v>
      </c>
    </row>
    <row r="38" spans="1:5" ht="19.5" customHeight="1" x14ac:dyDescent="0.25">
      <c r="A38" s="40" t="s">
        <v>29</v>
      </c>
      <c r="B38" s="31" t="s">
        <v>1</v>
      </c>
      <c r="C38" s="32">
        <f>SUM(C39:C42)</f>
        <v>8822.5</v>
      </c>
      <c r="D38" s="32">
        <f>SUM(D39:D42)</f>
        <v>8822.5</v>
      </c>
      <c r="E38" s="32">
        <f>SUM(E39:E42)</f>
        <v>342.5</v>
      </c>
    </row>
    <row r="39" spans="1:5" ht="19.5" customHeight="1" x14ac:dyDescent="0.25">
      <c r="A39" s="41"/>
      <c r="B39" s="37" t="s">
        <v>2</v>
      </c>
      <c r="C39" s="38">
        <v>0</v>
      </c>
      <c r="D39" s="38">
        <v>0</v>
      </c>
      <c r="E39" s="38">
        <v>0</v>
      </c>
    </row>
    <row r="40" spans="1:5" ht="19.5" customHeight="1" x14ac:dyDescent="0.25">
      <c r="A40" s="41"/>
      <c r="B40" s="37" t="s">
        <v>9</v>
      </c>
      <c r="C40" s="38">
        <v>6290.4</v>
      </c>
      <c r="D40" s="38">
        <v>6290.4</v>
      </c>
      <c r="E40" s="38">
        <v>244.2</v>
      </c>
    </row>
    <row r="41" spans="1:5" ht="19.5" customHeight="1" x14ac:dyDescent="0.25">
      <c r="A41" s="41"/>
      <c r="B41" s="37" t="s">
        <v>13</v>
      </c>
      <c r="C41" s="38">
        <v>2532.1</v>
      </c>
      <c r="D41" s="38">
        <v>2532.1</v>
      </c>
      <c r="E41" s="38">
        <v>98.3</v>
      </c>
    </row>
    <row r="42" spans="1:5" ht="17.25" customHeight="1" x14ac:dyDescent="0.25">
      <c r="A42" s="42"/>
      <c r="B42" s="37" t="s">
        <v>3</v>
      </c>
      <c r="C42" s="38">
        <v>0</v>
      </c>
      <c r="D42" s="38">
        <v>0</v>
      </c>
      <c r="E42" s="38">
        <v>0</v>
      </c>
    </row>
    <row r="43" spans="1:5" ht="19.5" customHeight="1" x14ac:dyDescent="0.25">
      <c r="A43" s="40" t="s">
        <v>30</v>
      </c>
      <c r="B43" s="31" t="s">
        <v>1</v>
      </c>
      <c r="C43" s="32">
        <f>SUM(C44:C47)</f>
        <v>168246.39999999999</v>
      </c>
      <c r="D43" s="32">
        <f>SUM(D44:D47)</f>
        <v>168246.39999999999</v>
      </c>
      <c r="E43" s="32">
        <f>SUM(E44:E47)</f>
        <v>35379.4</v>
      </c>
    </row>
    <row r="44" spans="1:5" ht="19.5" customHeight="1" x14ac:dyDescent="0.25">
      <c r="A44" s="41"/>
      <c r="B44" s="37" t="s">
        <v>2</v>
      </c>
      <c r="C44" s="38">
        <v>0</v>
      </c>
      <c r="D44" s="38">
        <v>0</v>
      </c>
      <c r="E44" s="38">
        <v>0</v>
      </c>
    </row>
    <row r="45" spans="1:5" ht="19.5" customHeight="1" x14ac:dyDescent="0.25">
      <c r="A45" s="41"/>
      <c r="B45" s="37" t="s">
        <v>9</v>
      </c>
      <c r="C45" s="38">
        <v>155820.9</v>
      </c>
      <c r="D45" s="38">
        <v>155820.9</v>
      </c>
      <c r="E45" s="38">
        <v>31097</v>
      </c>
    </row>
    <row r="46" spans="1:5" ht="19.5" customHeight="1" x14ac:dyDescent="0.25">
      <c r="A46" s="41"/>
      <c r="B46" s="37" t="s">
        <v>13</v>
      </c>
      <c r="C46" s="38">
        <v>12425.5</v>
      </c>
      <c r="D46" s="38">
        <v>12425.5</v>
      </c>
      <c r="E46" s="38">
        <v>4282.3999999999996</v>
      </c>
    </row>
    <row r="47" spans="1:5" ht="17.25" customHeight="1" x14ac:dyDescent="0.25">
      <c r="A47" s="42"/>
      <c r="B47" s="37" t="s">
        <v>3</v>
      </c>
      <c r="C47" s="38">
        <v>0</v>
      </c>
      <c r="D47" s="38">
        <v>0</v>
      </c>
      <c r="E47" s="38">
        <v>0</v>
      </c>
    </row>
    <row r="48" spans="1:5" ht="19.5" customHeight="1" x14ac:dyDescent="0.25">
      <c r="A48" s="40" t="s">
        <v>31</v>
      </c>
      <c r="B48" s="31" t="s">
        <v>1</v>
      </c>
      <c r="C48" s="32">
        <f>SUM(C49:C52)</f>
        <v>45184</v>
      </c>
      <c r="D48" s="32">
        <f>SUM(D49:D52)</f>
        <v>45184</v>
      </c>
      <c r="E48" s="32">
        <f>SUM(E49:E52)</f>
        <v>0</v>
      </c>
    </row>
    <row r="49" spans="1:7" ht="19.5" customHeight="1" x14ac:dyDescent="0.25">
      <c r="A49" s="41"/>
      <c r="B49" s="37" t="s">
        <v>2</v>
      </c>
      <c r="C49" s="38">
        <v>44280</v>
      </c>
      <c r="D49" s="38">
        <v>44280</v>
      </c>
      <c r="E49" s="38">
        <v>0</v>
      </c>
    </row>
    <row r="50" spans="1:7" ht="19.5" customHeight="1" x14ac:dyDescent="0.25">
      <c r="A50" s="41"/>
      <c r="B50" s="37" t="s">
        <v>9</v>
      </c>
      <c r="C50" s="38">
        <v>904</v>
      </c>
      <c r="D50" s="38">
        <v>904</v>
      </c>
      <c r="E50" s="38">
        <v>0</v>
      </c>
    </row>
    <row r="51" spans="1:7" ht="19.5" customHeight="1" x14ac:dyDescent="0.25">
      <c r="A51" s="41"/>
      <c r="B51" s="37" t="s">
        <v>13</v>
      </c>
      <c r="C51" s="38">
        <v>0</v>
      </c>
      <c r="D51" s="38">
        <v>0</v>
      </c>
      <c r="E51" s="38">
        <v>0</v>
      </c>
    </row>
    <row r="52" spans="1:7" ht="30" customHeight="1" x14ac:dyDescent="0.25">
      <c r="A52" s="42"/>
      <c r="B52" s="37" t="s">
        <v>3</v>
      </c>
      <c r="C52" s="38">
        <v>0</v>
      </c>
      <c r="D52" s="38">
        <v>0</v>
      </c>
      <c r="E52" s="38">
        <v>0</v>
      </c>
    </row>
    <row r="53" spans="1:7" ht="39.75" customHeight="1" x14ac:dyDescent="0.25">
      <c r="A53" s="40" t="s">
        <v>39</v>
      </c>
      <c r="B53" s="31" t="s">
        <v>1</v>
      </c>
      <c r="C53" s="32">
        <f>SUM(C54:C57)</f>
        <v>16275</v>
      </c>
      <c r="D53" s="32">
        <f>SUM(D54:D57)</f>
        <v>16275</v>
      </c>
      <c r="E53" s="32">
        <f>SUM(E54:E57)</f>
        <v>0</v>
      </c>
    </row>
    <row r="54" spans="1:7" ht="39.75" customHeight="1" x14ac:dyDescent="0.25">
      <c r="A54" s="41"/>
      <c r="B54" s="37" t="s">
        <v>2</v>
      </c>
      <c r="C54" s="38">
        <v>16275</v>
      </c>
      <c r="D54" s="38">
        <v>16275</v>
      </c>
      <c r="E54" s="38">
        <v>0</v>
      </c>
    </row>
    <row r="55" spans="1:7" ht="27.75" customHeight="1" x14ac:dyDescent="0.25">
      <c r="A55" s="41"/>
      <c r="B55" s="37" t="s">
        <v>9</v>
      </c>
      <c r="C55" s="38">
        <v>0</v>
      </c>
      <c r="D55" s="38">
        <v>0</v>
      </c>
      <c r="E55" s="38">
        <v>0</v>
      </c>
    </row>
    <row r="56" spans="1:7" ht="39.75" customHeight="1" x14ac:dyDescent="0.25">
      <c r="A56" s="41"/>
      <c r="B56" s="37" t="s">
        <v>13</v>
      </c>
      <c r="C56" s="38">
        <v>0</v>
      </c>
      <c r="D56" s="38">
        <v>0</v>
      </c>
      <c r="E56" s="38">
        <v>0</v>
      </c>
    </row>
    <row r="57" spans="1:7" ht="18.75" customHeight="1" x14ac:dyDescent="0.25">
      <c r="A57" s="42"/>
      <c r="B57" s="37" t="s">
        <v>3</v>
      </c>
      <c r="C57" s="38">
        <v>0</v>
      </c>
      <c r="D57" s="38">
        <v>0</v>
      </c>
      <c r="E57" s="38">
        <v>0</v>
      </c>
    </row>
    <row r="58" spans="1:7" ht="15" customHeight="1" x14ac:dyDescent="0.25">
      <c r="A58" s="35" t="s">
        <v>41</v>
      </c>
      <c r="B58" s="31" t="s">
        <v>1</v>
      </c>
      <c r="C58" s="32">
        <f>C63+C68+C73</f>
        <v>170385.5</v>
      </c>
      <c r="D58" s="32">
        <f t="shared" ref="D58" si="8">D63+D68+D73</f>
        <v>169559.1</v>
      </c>
      <c r="E58" s="32">
        <f>E63+E68+E73</f>
        <v>78903.199999999997</v>
      </c>
      <c r="F58" s="16"/>
      <c r="G58" s="16"/>
    </row>
    <row r="59" spans="1:7" ht="17.25" customHeight="1" x14ac:dyDescent="0.25">
      <c r="A59" s="35"/>
      <c r="B59" s="31" t="s">
        <v>2</v>
      </c>
      <c r="C59" s="32">
        <f>C64+C69+C74</f>
        <v>0</v>
      </c>
      <c r="D59" s="32">
        <f t="shared" ref="D59:E59" si="9">D64+D69+D74</f>
        <v>0</v>
      </c>
      <c r="E59" s="32">
        <f t="shared" si="9"/>
        <v>0</v>
      </c>
      <c r="G59" s="17"/>
    </row>
    <row r="60" spans="1:7" ht="17.25" customHeight="1" x14ac:dyDescent="0.25">
      <c r="A60" s="35"/>
      <c r="B60" s="31" t="s">
        <v>9</v>
      </c>
      <c r="C60" s="32">
        <f t="shared" ref="C60:E62" si="10">C65+C70+C75</f>
        <v>1699.8</v>
      </c>
      <c r="D60" s="32">
        <f t="shared" si="10"/>
        <v>1699.8</v>
      </c>
      <c r="E60" s="32">
        <f t="shared" si="10"/>
        <v>17.8</v>
      </c>
      <c r="F60" s="16"/>
    </row>
    <row r="61" spans="1:7" ht="17.25" customHeight="1" x14ac:dyDescent="0.25">
      <c r="A61" s="35"/>
      <c r="B61" s="31" t="s">
        <v>13</v>
      </c>
      <c r="C61" s="32">
        <f t="shared" si="10"/>
        <v>167859.30000000002</v>
      </c>
      <c r="D61" s="32">
        <f t="shared" si="10"/>
        <v>167859.30000000002</v>
      </c>
      <c r="E61" s="32">
        <f t="shared" si="10"/>
        <v>78510.099999999991</v>
      </c>
      <c r="F61" s="16"/>
      <c r="G61" s="16"/>
    </row>
    <row r="62" spans="1:7" ht="29.25" customHeight="1" x14ac:dyDescent="0.25">
      <c r="A62" s="35"/>
      <c r="B62" s="31" t="s">
        <v>3</v>
      </c>
      <c r="C62" s="32">
        <f t="shared" si="10"/>
        <v>826.4</v>
      </c>
      <c r="D62" s="32">
        <f t="shared" si="10"/>
        <v>0</v>
      </c>
      <c r="E62" s="32">
        <f t="shared" si="10"/>
        <v>375.3</v>
      </c>
    </row>
    <row r="63" spans="1:7" ht="21" customHeight="1" x14ac:dyDescent="0.25">
      <c r="A63" s="36" t="s">
        <v>32</v>
      </c>
      <c r="B63" s="31" t="s">
        <v>1</v>
      </c>
      <c r="C63" s="32">
        <f>SUM(C64:C67)</f>
        <v>168001.5</v>
      </c>
      <c r="D63" s="32">
        <f>SUM(D64:D67)</f>
        <v>167175.1</v>
      </c>
      <c r="E63" s="32">
        <f>SUM(E64:E67)</f>
        <v>78878.2</v>
      </c>
    </row>
    <row r="64" spans="1:7" ht="21" customHeight="1" x14ac:dyDescent="0.25">
      <c r="A64" s="36"/>
      <c r="B64" s="37" t="s">
        <v>2</v>
      </c>
      <c r="C64" s="38">
        <v>0</v>
      </c>
      <c r="D64" s="38">
        <v>0</v>
      </c>
      <c r="E64" s="38">
        <v>0</v>
      </c>
    </row>
    <row r="65" spans="1:6" ht="21" customHeight="1" x14ac:dyDescent="0.25">
      <c r="A65" s="36"/>
      <c r="B65" s="37" t="s">
        <v>9</v>
      </c>
      <c r="C65" s="38">
        <v>0</v>
      </c>
      <c r="D65" s="38">
        <v>0</v>
      </c>
      <c r="E65" s="38">
        <v>0</v>
      </c>
    </row>
    <row r="66" spans="1:6" ht="21" customHeight="1" x14ac:dyDescent="0.25">
      <c r="A66" s="36"/>
      <c r="B66" s="37" t="s">
        <v>13</v>
      </c>
      <c r="C66" s="38">
        <f>167175.1</f>
        <v>167175.1</v>
      </c>
      <c r="D66" s="38">
        <v>167175.1</v>
      </c>
      <c r="E66" s="38">
        <f>78502.9</f>
        <v>78502.899999999994</v>
      </c>
    </row>
    <row r="67" spans="1:6" ht="19.5" customHeight="1" x14ac:dyDescent="0.25">
      <c r="A67" s="36"/>
      <c r="B67" s="37" t="s">
        <v>3</v>
      </c>
      <c r="C67" s="39">
        <v>826.4</v>
      </c>
      <c r="D67" s="39">
        <v>0</v>
      </c>
      <c r="E67" s="39">
        <v>375.3</v>
      </c>
    </row>
    <row r="68" spans="1:6" ht="17.25" customHeight="1" x14ac:dyDescent="0.25">
      <c r="A68" s="36" t="s">
        <v>34</v>
      </c>
      <c r="B68" s="31" t="s">
        <v>1</v>
      </c>
      <c r="C68" s="32">
        <f>SUM(C69:C72)</f>
        <v>0</v>
      </c>
      <c r="D68" s="32">
        <f>SUM(D69:D72)</f>
        <v>0</v>
      </c>
      <c r="E68" s="32">
        <f>SUM(E69:E72)</f>
        <v>0</v>
      </c>
    </row>
    <row r="69" spans="1:6" ht="17.25" customHeight="1" x14ac:dyDescent="0.25">
      <c r="A69" s="36"/>
      <c r="B69" s="37" t="s">
        <v>2</v>
      </c>
      <c r="C69" s="38">
        <v>0</v>
      </c>
      <c r="D69" s="38">
        <v>0</v>
      </c>
      <c r="E69" s="38">
        <v>0</v>
      </c>
    </row>
    <row r="70" spans="1:6" ht="17.25" customHeight="1" x14ac:dyDescent="0.25">
      <c r="A70" s="36"/>
      <c r="B70" s="37" t="s">
        <v>9</v>
      </c>
      <c r="C70" s="38">
        <v>0</v>
      </c>
      <c r="D70" s="38">
        <v>0</v>
      </c>
      <c r="E70" s="38">
        <v>0</v>
      </c>
    </row>
    <row r="71" spans="1:6" ht="17.25" customHeight="1" x14ac:dyDescent="0.25">
      <c r="A71" s="36"/>
      <c r="B71" s="37" t="s">
        <v>13</v>
      </c>
      <c r="C71" s="38">
        <v>0</v>
      </c>
      <c r="D71" s="38">
        <v>0</v>
      </c>
      <c r="E71" s="38">
        <v>0</v>
      </c>
    </row>
    <row r="72" spans="1:6" ht="27" customHeight="1" x14ac:dyDescent="0.25">
      <c r="A72" s="36"/>
      <c r="B72" s="37" t="s">
        <v>3</v>
      </c>
      <c r="C72" s="38">
        <v>0</v>
      </c>
      <c r="D72" s="38">
        <v>0</v>
      </c>
      <c r="E72" s="38">
        <v>0</v>
      </c>
    </row>
    <row r="73" spans="1:6" ht="19.5" customHeight="1" x14ac:dyDescent="0.25">
      <c r="A73" s="36" t="s">
        <v>33</v>
      </c>
      <c r="B73" s="31" t="s">
        <v>1</v>
      </c>
      <c r="C73" s="32">
        <f>SUM(C74:C77)</f>
        <v>2384</v>
      </c>
      <c r="D73" s="32">
        <f>SUM(D74:D77)</f>
        <v>2384</v>
      </c>
      <c r="E73" s="32">
        <f>SUM(E74:E77)</f>
        <v>25</v>
      </c>
    </row>
    <row r="74" spans="1:6" ht="19.5" customHeight="1" x14ac:dyDescent="0.25">
      <c r="A74" s="36"/>
      <c r="B74" s="37" t="s">
        <v>2</v>
      </c>
      <c r="C74" s="38">
        <v>0</v>
      </c>
      <c r="D74" s="38">
        <v>0</v>
      </c>
      <c r="E74" s="38">
        <v>0</v>
      </c>
    </row>
    <row r="75" spans="1:6" ht="19.5" customHeight="1" x14ac:dyDescent="0.25">
      <c r="A75" s="36"/>
      <c r="B75" s="37" t="s">
        <v>9</v>
      </c>
      <c r="C75" s="38">
        <v>1699.8</v>
      </c>
      <c r="D75" s="38">
        <v>1699.8</v>
      </c>
      <c r="E75" s="38">
        <v>17.8</v>
      </c>
    </row>
    <row r="76" spans="1:6" ht="19.5" customHeight="1" x14ac:dyDescent="0.25">
      <c r="A76" s="36"/>
      <c r="B76" s="37" t="s">
        <v>13</v>
      </c>
      <c r="C76" s="38">
        <v>684.2</v>
      </c>
      <c r="D76" s="38">
        <v>684.2</v>
      </c>
      <c r="E76" s="38">
        <v>7.2</v>
      </c>
    </row>
    <row r="77" spans="1:6" ht="42" customHeight="1" x14ac:dyDescent="0.25">
      <c r="A77" s="36"/>
      <c r="B77" s="37" t="s">
        <v>3</v>
      </c>
      <c r="C77" s="38">
        <v>0</v>
      </c>
      <c r="D77" s="38">
        <v>0</v>
      </c>
      <c r="E77" s="38">
        <v>0</v>
      </c>
    </row>
    <row r="78" spans="1:6" ht="15" customHeight="1" x14ac:dyDescent="0.25">
      <c r="A78" s="35" t="s">
        <v>42</v>
      </c>
      <c r="B78" s="31" t="s">
        <v>1</v>
      </c>
      <c r="C78" s="32">
        <f>C83+C88</f>
        <v>40099.5</v>
      </c>
      <c r="D78" s="32">
        <f t="shared" ref="D78" si="11">D83+D88</f>
        <v>39704.400000000001</v>
      </c>
      <c r="E78" s="32">
        <f>E83+E88</f>
        <v>17597.599999999999</v>
      </c>
      <c r="F78" s="16"/>
    </row>
    <row r="79" spans="1:6" ht="19.5" customHeight="1" x14ac:dyDescent="0.25">
      <c r="A79" s="35"/>
      <c r="B79" s="31" t="s">
        <v>2</v>
      </c>
      <c r="C79" s="32">
        <f>C84+C89</f>
        <v>449</v>
      </c>
      <c r="D79" s="32">
        <f t="shared" ref="D79:E79" si="12">D84+D89</f>
        <v>449</v>
      </c>
      <c r="E79" s="32">
        <f t="shared" si="12"/>
        <v>408.3</v>
      </c>
    </row>
    <row r="80" spans="1:6" x14ac:dyDescent="0.25">
      <c r="A80" s="35"/>
      <c r="B80" s="31" t="s">
        <v>9</v>
      </c>
      <c r="C80" s="32">
        <f>C85+C90</f>
        <v>33783.1</v>
      </c>
      <c r="D80" s="32">
        <f t="shared" ref="D80:E80" si="13">D85+D90</f>
        <v>33783.1</v>
      </c>
      <c r="E80" s="32">
        <f t="shared" si="13"/>
        <v>14804.9</v>
      </c>
      <c r="F80" s="16"/>
    </row>
    <row r="81" spans="1:7" x14ac:dyDescent="0.25">
      <c r="A81" s="35"/>
      <c r="B81" s="31" t="s">
        <v>13</v>
      </c>
      <c r="C81" s="32">
        <f>C86+C91</f>
        <v>5472.3</v>
      </c>
      <c r="D81" s="32">
        <f t="shared" ref="D81:E81" si="14">D86+D91</f>
        <v>5472.3</v>
      </c>
      <c r="E81" s="32">
        <f t="shared" si="14"/>
        <v>2384.4</v>
      </c>
      <c r="F81" s="16"/>
    </row>
    <row r="82" spans="1:7" ht="32.25" customHeight="1" x14ac:dyDescent="0.25">
      <c r="A82" s="35"/>
      <c r="B82" s="31" t="s">
        <v>3</v>
      </c>
      <c r="C82" s="32">
        <f>C87+C92</f>
        <v>395.1</v>
      </c>
      <c r="D82" s="32">
        <f t="shared" ref="D82:E82" si="15">D87+D92</f>
        <v>0</v>
      </c>
      <c r="E82" s="32">
        <f t="shared" si="15"/>
        <v>0</v>
      </c>
      <c r="F82" s="16"/>
    </row>
    <row r="83" spans="1:7" ht="21.75" customHeight="1" x14ac:dyDescent="0.25">
      <c r="A83" s="36" t="s">
        <v>35</v>
      </c>
      <c r="B83" s="31" t="s">
        <v>1</v>
      </c>
      <c r="C83" s="32">
        <f>SUM(C84:C87)</f>
        <v>5867.4000000000005</v>
      </c>
      <c r="D83" s="32">
        <f>SUM(D84:D87)</f>
        <v>5472.3</v>
      </c>
      <c r="E83" s="32">
        <f>SUM(E84:E87)</f>
        <v>2384.4</v>
      </c>
      <c r="F83" s="16"/>
      <c r="G83" s="16"/>
    </row>
    <row r="84" spans="1:7" ht="21.75" customHeight="1" x14ac:dyDescent="0.25">
      <c r="A84" s="36"/>
      <c r="B84" s="37" t="s">
        <v>2</v>
      </c>
      <c r="C84" s="38">
        <v>0</v>
      </c>
      <c r="D84" s="38">
        <v>0</v>
      </c>
      <c r="E84" s="38">
        <v>0</v>
      </c>
      <c r="G84" s="17"/>
    </row>
    <row r="85" spans="1:7" ht="21.75" customHeight="1" x14ac:dyDescent="0.25">
      <c r="A85" s="36"/>
      <c r="B85" s="37" t="s">
        <v>9</v>
      </c>
      <c r="C85" s="38">
        <v>0</v>
      </c>
      <c r="D85" s="38">
        <v>0</v>
      </c>
      <c r="E85" s="38">
        <v>0</v>
      </c>
    </row>
    <row r="86" spans="1:7" ht="21.75" customHeight="1" x14ac:dyDescent="0.25">
      <c r="A86" s="36"/>
      <c r="B86" s="37" t="s">
        <v>13</v>
      </c>
      <c r="C86" s="38">
        <v>5472.3</v>
      </c>
      <c r="D86" s="38">
        <v>5472.3</v>
      </c>
      <c r="E86" s="38">
        <v>2384.4</v>
      </c>
    </row>
    <row r="87" spans="1:7" ht="18" customHeight="1" x14ac:dyDescent="0.25">
      <c r="A87" s="36"/>
      <c r="B87" s="37" t="s">
        <v>3</v>
      </c>
      <c r="C87" s="38">
        <v>395.1</v>
      </c>
      <c r="D87" s="38">
        <v>0</v>
      </c>
      <c r="E87" s="38">
        <v>0</v>
      </c>
      <c r="F87" s="16"/>
    </row>
    <row r="88" spans="1:7" ht="15" customHeight="1" x14ac:dyDescent="0.25">
      <c r="A88" s="36" t="s">
        <v>36</v>
      </c>
      <c r="B88" s="31" t="s">
        <v>1</v>
      </c>
      <c r="C88" s="32">
        <f>SUM(C89:C92)</f>
        <v>34232.1</v>
      </c>
      <c r="D88" s="32">
        <f>SUM(D89:D92)</f>
        <v>34232.1</v>
      </c>
      <c r="E88" s="32">
        <f>SUM(E89:E92)</f>
        <v>15213.199999999999</v>
      </c>
    </row>
    <row r="89" spans="1:7" x14ac:dyDescent="0.25">
      <c r="A89" s="36"/>
      <c r="B89" s="37" t="s">
        <v>2</v>
      </c>
      <c r="C89" s="38">
        <v>449</v>
      </c>
      <c r="D89" s="38">
        <v>449</v>
      </c>
      <c r="E89" s="38">
        <v>408.3</v>
      </c>
    </row>
    <row r="90" spans="1:7" x14ac:dyDescent="0.25">
      <c r="A90" s="36"/>
      <c r="B90" s="37" t="s">
        <v>9</v>
      </c>
      <c r="C90" s="38">
        <v>33783.1</v>
      </c>
      <c r="D90" s="38">
        <v>33783.1</v>
      </c>
      <c r="E90" s="38">
        <v>14804.9</v>
      </c>
    </row>
    <row r="91" spans="1:7" x14ac:dyDescent="0.25">
      <c r="A91" s="36"/>
      <c r="B91" s="37" t="s">
        <v>13</v>
      </c>
      <c r="C91" s="38">
        <v>0</v>
      </c>
      <c r="D91" s="38">
        <v>0</v>
      </c>
      <c r="E91" s="38">
        <v>0</v>
      </c>
    </row>
    <row r="92" spans="1:7" ht="18" customHeight="1" x14ac:dyDescent="0.25">
      <c r="A92" s="36"/>
      <c r="B92" s="37" t="s">
        <v>3</v>
      </c>
      <c r="C92" s="38">
        <v>0</v>
      </c>
      <c r="D92" s="38">
        <v>0</v>
      </c>
      <c r="E92" s="38">
        <v>0</v>
      </c>
    </row>
    <row r="93" spans="1:7" ht="15" customHeight="1" x14ac:dyDescent="0.25">
      <c r="A93" s="35" t="s">
        <v>43</v>
      </c>
      <c r="B93" s="31" t="s">
        <v>1</v>
      </c>
      <c r="C93" s="32">
        <f>C98+C103</f>
        <v>32101.3</v>
      </c>
      <c r="D93" s="32">
        <f t="shared" ref="D93:E93" si="16">D98+D103</f>
        <v>32301.3</v>
      </c>
      <c r="E93" s="32">
        <f t="shared" si="16"/>
        <v>12528.2</v>
      </c>
      <c r="F93" s="16"/>
      <c r="G93" s="16"/>
    </row>
    <row r="94" spans="1:7" ht="18" customHeight="1" x14ac:dyDescent="0.25">
      <c r="A94" s="35"/>
      <c r="B94" s="31" t="s">
        <v>2</v>
      </c>
      <c r="C94" s="32">
        <f>C99+C104</f>
        <v>0</v>
      </c>
      <c r="D94" s="32">
        <f t="shared" ref="D94:E94" si="17">D99+D104</f>
        <v>0</v>
      </c>
      <c r="E94" s="32">
        <f t="shared" si="17"/>
        <v>0</v>
      </c>
      <c r="G94" s="17"/>
    </row>
    <row r="95" spans="1:7" x14ac:dyDescent="0.25">
      <c r="A95" s="35"/>
      <c r="B95" s="31" t="s">
        <v>9</v>
      </c>
      <c r="C95" s="32">
        <f>C100+C105</f>
        <v>0</v>
      </c>
      <c r="D95" s="32">
        <f t="shared" ref="D95:E95" si="18">D100+D105</f>
        <v>0</v>
      </c>
      <c r="E95" s="32">
        <f t="shared" si="18"/>
        <v>0</v>
      </c>
      <c r="F95" s="16"/>
    </row>
    <row r="96" spans="1:7" ht="15.75" customHeight="1" x14ac:dyDescent="0.25">
      <c r="A96" s="35"/>
      <c r="B96" s="31" t="s">
        <v>13</v>
      </c>
      <c r="C96" s="32">
        <f>C101+C106</f>
        <v>32101.3</v>
      </c>
      <c r="D96" s="32">
        <f t="shared" ref="D96:E96" si="19">D101+D106</f>
        <v>32301.3</v>
      </c>
      <c r="E96" s="32">
        <f t="shared" si="19"/>
        <v>12528.2</v>
      </c>
      <c r="F96" s="16"/>
    </row>
    <row r="97" spans="1:5" ht="30" customHeight="1" x14ac:dyDescent="0.25">
      <c r="A97" s="35"/>
      <c r="B97" s="31" t="s">
        <v>3</v>
      </c>
      <c r="C97" s="32">
        <f>C102+C107</f>
        <v>0</v>
      </c>
      <c r="D97" s="32">
        <f t="shared" ref="D97:E97" si="20">D102+D107</f>
        <v>0</v>
      </c>
      <c r="E97" s="32">
        <f t="shared" si="20"/>
        <v>0</v>
      </c>
    </row>
    <row r="98" spans="1:5" ht="15" customHeight="1" x14ac:dyDescent="0.25">
      <c r="A98" s="36" t="s">
        <v>37</v>
      </c>
      <c r="B98" s="31" t="s">
        <v>1</v>
      </c>
      <c r="C98" s="32">
        <f>SUM(C99:C102)</f>
        <v>31521.3</v>
      </c>
      <c r="D98" s="32">
        <f>SUM(D99:D102)</f>
        <v>31721.3</v>
      </c>
      <c r="E98" s="32">
        <f>SUM(E99:E102)</f>
        <v>12482.2</v>
      </c>
    </row>
    <row r="99" spans="1:5" ht="20.25" customHeight="1" x14ac:dyDescent="0.25">
      <c r="A99" s="36"/>
      <c r="B99" s="37" t="s">
        <v>2</v>
      </c>
      <c r="C99" s="38">
        <v>0</v>
      </c>
      <c r="D99" s="38">
        <v>0</v>
      </c>
      <c r="E99" s="38">
        <v>0</v>
      </c>
    </row>
    <row r="100" spans="1:5" ht="20.25" customHeight="1" x14ac:dyDescent="0.25">
      <c r="A100" s="36"/>
      <c r="B100" s="37" t="s">
        <v>9</v>
      </c>
      <c r="C100" s="38">
        <v>0</v>
      </c>
      <c r="D100" s="38">
        <v>0</v>
      </c>
      <c r="E100" s="38">
        <v>0</v>
      </c>
    </row>
    <row r="101" spans="1:5" ht="20.25" customHeight="1" x14ac:dyDescent="0.25">
      <c r="A101" s="36"/>
      <c r="B101" s="37" t="s">
        <v>13</v>
      </c>
      <c r="C101" s="38">
        <v>31521.3</v>
      </c>
      <c r="D101" s="38">
        <v>31721.3</v>
      </c>
      <c r="E101" s="38">
        <v>12482.2</v>
      </c>
    </row>
    <row r="102" spans="1:5" ht="23.25" customHeight="1" x14ac:dyDescent="0.25">
      <c r="A102" s="36"/>
      <c r="B102" s="37" t="s">
        <v>3</v>
      </c>
      <c r="C102" s="38">
        <v>0</v>
      </c>
      <c r="D102" s="38">
        <v>0</v>
      </c>
      <c r="E102" s="38">
        <v>0</v>
      </c>
    </row>
    <row r="103" spans="1:5" ht="15" customHeight="1" x14ac:dyDescent="0.25">
      <c r="A103" s="36" t="s">
        <v>38</v>
      </c>
      <c r="B103" s="31" t="s">
        <v>1</v>
      </c>
      <c r="C103" s="32">
        <f>SUM(C104:C107)</f>
        <v>580</v>
      </c>
      <c r="D103" s="32">
        <f>SUM(D104:D107)</f>
        <v>580</v>
      </c>
      <c r="E103" s="32">
        <f>SUM(E104:E107)</f>
        <v>46</v>
      </c>
    </row>
    <row r="104" spans="1:5" x14ac:dyDescent="0.25">
      <c r="A104" s="36"/>
      <c r="B104" s="37" t="s">
        <v>2</v>
      </c>
      <c r="C104" s="38">
        <v>0</v>
      </c>
      <c r="D104" s="38">
        <v>0</v>
      </c>
      <c r="E104" s="38">
        <v>0</v>
      </c>
    </row>
    <row r="105" spans="1:5" x14ac:dyDescent="0.25">
      <c r="A105" s="36"/>
      <c r="B105" s="37" t="s">
        <v>9</v>
      </c>
      <c r="C105" s="38">
        <v>0</v>
      </c>
      <c r="D105" s="38">
        <v>0</v>
      </c>
      <c r="E105" s="38">
        <v>0</v>
      </c>
    </row>
    <row r="106" spans="1:5" x14ac:dyDescent="0.25">
      <c r="A106" s="36"/>
      <c r="B106" s="37" t="s">
        <v>13</v>
      </c>
      <c r="C106" s="38">
        <v>580</v>
      </c>
      <c r="D106" s="38">
        <v>580</v>
      </c>
      <c r="E106" s="38">
        <v>46</v>
      </c>
    </row>
    <row r="107" spans="1:5" ht="36" customHeight="1" x14ac:dyDescent="0.25">
      <c r="A107" s="36"/>
      <c r="B107" s="37" t="s">
        <v>3</v>
      </c>
      <c r="C107" s="38">
        <v>0</v>
      </c>
      <c r="D107" s="38">
        <v>0</v>
      </c>
      <c r="E107" s="38">
        <v>0</v>
      </c>
    </row>
    <row r="108" spans="1:5" x14ac:dyDescent="0.25">
      <c r="A108" s="2"/>
      <c r="B108" s="2"/>
      <c r="C108" s="5"/>
      <c r="D108" s="5"/>
      <c r="E108" s="10"/>
    </row>
    <row r="109" spans="1:5" x14ac:dyDescent="0.25">
      <c r="A109" s="19" t="s">
        <v>20</v>
      </c>
      <c r="B109" s="19"/>
      <c r="C109" s="4"/>
      <c r="D109" s="4"/>
      <c r="E109" s="9"/>
    </row>
    <row r="110" spans="1:5" ht="16.5" customHeight="1" x14ac:dyDescent="0.25">
      <c r="A110" s="19" t="s">
        <v>19</v>
      </c>
      <c r="B110" s="19"/>
      <c r="C110" s="4"/>
      <c r="D110" s="4"/>
      <c r="E110" s="8" t="s">
        <v>21</v>
      </c>
    </row>
    <row r="111" spans="1:5" ht="17.25" customHeight="1" x14ac:dyDescent="0.25">
      <c r="A111" s="19"/>
      <c r="B111" s="19"/>
      <c r="C111" s="4"/>
      <c r="D111" s="4"/>
      <c r="E111" s="9"/>
    </row>
    <row r="112" spans="1:5" ht="15" customHeight="1" x14ac:dyDescent="0.25">
      <c r="A112" s="19" t="s">
        <v>17</v>
      </c>
      <c r="B112" s="19"/>
      <c r="C112" s="4"/>
      <c r="D112" s="4"/>
      <c r="E112" s="8" t="s">
        <v>18</v>
      </c>
    </row>
    <row r="113" spans="1:5" ht="18" customHeight="1" x14ac:dyDescent="0.25">
      <c r="A113" s="20" t="s">
        <v>15</v>
      </c>
      <c r="B113" s="20"/>
      <c r="C113" s="4"/>
      <c r="D113" s="4"/>
      <c r="E113" s="9"/>
    </row>
    <row r="114" spans="1:5" x14ac:dyDescent="0.25">
      <c r="A114" s="14"/>
      <c r="B114" s="14"/>
      <c r="C114" s="4"/>
      <c r="D114" s="4"/>
      <c r="E114" s="9"/>
    </row>
    <row r="115" spans="1:5" x14ac:dyDescent="0.25">
      <c r="A115" s="18"/>
      <c r="B115" s="18"/>
      <c r="C115" s="4"/>
      <c r="D115" s="4"/>
      <c r="E115" s="9"/>
    </row>
    <row r="116" spans="1:5" x14ac:dyDescent="0.25">
      <c r="A116" s="18"/>
      <c r="B116" s="18"/>
      <c r="C116" s="4"/>
      <c r="D116" s="4"/>
      <c r="E116" s="9"/>
    </row>
    <row r="117" spans="1:5" x14ac:dyDescent="0.25">
      <c r="A117" s="14"/>
      <c r="B117" s="14"/>
      <c r="C117" s="4"/>
      <c r="D117" s="4"/>
      <c r="E117" s="9"/>
    </row>
    <row r="118" spans="1:5" x14ac:dyDescent="0.25">
      <c r="A118" s="14"/>
      <c r="B118" s="14"/>
      <c r="C118" s="4"/>
      <c r="D118" s="4"/>
      <c r="E118" s="9"/>
    </row>
    <row r="119" spans="1:5" hidden="1" x14ac:dyDescent="0.25">
      <c r="E119" s="11" t="e">
        <f>E120+E124</f>
        <v>#REF!</v>
      </c>
    </row>
    <row r="120" spans="1:5" hidden="1" x14ac:dyDescent="0.25">
      <c r="C120" s="7">
        <f>C121+C122+C123</f>
        <v>771368.3</v>
      </c>
      <c r="D120" s="7"/>
      <c r="E120" s="11" t="e">
        <f>E121+E122+E123</f>
        <v>#REF!</v>
      </c>
    </row>
    <row r="121" spans="1:5" hidden="1" x14ac:dyDescent="0.25">
      <c r="C121" s="7">
        <v>316721.2</v>
      </c>
      <c r="D121" s="7"/>
      <c r="E121" s="11" t="e">
        <f>E26+E31+E66+E71+E76+#REF!+E86+E91+E101+E106+#REF!+#REF!+#REF!</f>
        <v>#REF!</v>
      </c>
    </row>
    <row r="122" spans="1:5" hidden="1" x14ac:dyDescent="0.25">
      <c r="C122" s="7">
        <v>454308.6</v>
      </c>
      <c r="D122" s="7"/>
      <c r="E122" s="11" t="e">
        <f>E24+E64+E74+#REF!+#REF!</f>
        <v>#REF!</v>
      </c>
    </row>
    <row r="123" spans="1:5" hidden="1" x14ac:dyDescent="0.25">
      <c r="C123" s="7">
        <v>338.5</v>
      </c>
      <c r="D123" s="7"/>
      <c r="E123" s="11" t="e">
        <f>#REF!</f>
        <v>#REF!</v>
      </c>
    </row>
    <row r="124" spans="1:5" hidden="1" x14ac:dyDescent="0.25">
      <c r="C124" s="7">
        <v>65681.7</v>
      </c>
      <c r="D124" s="7"/>
      <c r="E124" s="11">
        <f>E125+E126+E127+E128</f>
        <v>45158.9</v>
      </c>
    </row>
    <row r="125" spans="1:5" hidden="1" x14ac:dyDescent="0.25">
      <c r="C125" s="7">
        <v>50114.1</v>
      </c>
      <c r="D125" s="7"/>
      <c r="E125" s="11">
        <f>E27</f>
        <v>44783.6</v>
      </c>
    </row>
    <row r="126" spans="1:5" hidden="1" x14ac:dyDescent="0.25">
      <c r="C126" s="7">
        <v>13446</v>
      </c>
      <c r="D126" s="7"/>
      <c r="E126" s="11">
        <f>E67</f>
        <v>375.3</v>
      </c>
    </row>
    <row r="127" spans="1:5" hidden="1" x14ac:dyDescent="0.25">
      <c r="C127" s="7">
        <f>882.9+991.8</f>
        <v>1874.6999999999998</v>
      </c>
      <c r="D127" s="7"/>
      <c r="E127" s="11">
        <f>E87</f>
        <v>0</v>
      </c>
    </row>
    <row r="128" spans="1:5" hidden="1" x14ac:dyDescent="0.25">
      <c r="C128" s="6">
        <v>246.9</v>
      </c>
      <c r="E128" s="11">
        <f>E102</f>
        <v>0</v>
      </c>
    </row>
    <row r="129" spans="3:5" hidden="1" x14ac:dyDescent="0.25">
      <c r="C129" s="6">
        <f>C125+C126+C127+C128</f>
        <v>65681.7</v>
      </c>
      <c r="E129" s="12">
        <f>E125+E126+E127+E128</f>
        <v>45158.9</v>
      </c>
    </row>
    <row r="130" spans="3:5" hidden="1" x14ac:dyDescent="0.25"/>
    <row r="131" spans="3:5" hidden="1" x14ac:dyDescent="0.25">
      <c r="E131" s="11">
        <f>E31+E71+E91+E106</f>
        <v>1735.4</v>
      </c>
    </row>
  </sheetData>
  <mergeCells count="36">
    <mergeCell ref="A18:A22"/>
    <mergeCell ref="A1:E1"/>
    <mergeCell ref="A2:E2"/>
    <mergeCell ref="A4:E4"/>
    <mergeCell ref="A5:E5"/>
    <mergeCell ref="A6:E6"/>
    <mergeCell ref="A9:E9"/>
    <mergeCell ref="A10:A11"/>
    <mergeCell ref="B10:B11"/>
    <mergeCell ref="C10:D10"/>
    <mergeCell ref="E10:E11"/>
    <mergeCell ref="A13:A17"/>
    <mergeCell ref="A7:E7"/>
    <mergeCell ref="A8:E8"/>
    <mergeCell ref="A23:A27"/>
    <mergeCell ref="A28:A32"/>
    <mergeCell ref="A33:A37"/>
    <mergeCell ref="A38:A42"/>
    <mergeCell ref="A58:A62"/>
    <mergeCell ref="A63:A67"/>
    <mergeCell ref="A68:A72"/>
    <mergeCell ref="A73:A77"/>
    <mergeCell ref="A43:A47"/>
    <mergeCell ref="A48:A52"/>
    <mergeCell ref="A53:A57"/>
    <mergeCell ref="A103:A107"/>
    <mergeCell ref="A78:A82"/>
    <mergeCell ref="A83:A87"/>
    <mergeCell ref="A88:A92"/>
    <mergeCell ref="A93:A97"/>
    <mergeCell ref="A98:A102"/>
    <mergeCell ref="A110:B110"/>
    <mergeCell ref="A111:B111"/>
    <mergeCell ref="A112:B112"/>
    <mergeCell ref="A113:B113"/>
    <mergeCell ref="A109:B109"/>
  </mergeCells>
  <pageMargins left="0.70866141732283472" right="0.11811023622047245" top="0.15748031496062992" bottom="0.15748031496062992" header="0.31496062992125984" footer="0.31496062992125984"/>
  <pageSetup paperSize="9" scale="68" fitToHeight="3" orientation="portrait" r:id="rId1"/>
  <rowBreaks count="3" manualBreakCount="3">
    <brk id="57" max="4" man="1"/>
    <brk id="77" max="4" man="1"/>
    <brk id="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01.07.2019</vt:lpstr>
      <vt:lpstr>'на 01.07.2019'!Заголовки_для_печати</vt:lpstr>
      <vt:lpstr>'на 01.07.2019'!Область_печати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Коростелева Н.Н.</cp:lastModifiedBy>
  <cp:lastPrinted>2020-07-20T14:11:28Z</cp:lastPrinted>
  <dcterms:created xsi:type="dcterms:W3CDTF">2014-07-10T11:39:57Z</dcterms:created>
  <dcterms:modified xsi:type="dcterms:W3CDTF">2020-07-21T11:59:47Z</dcterms:modified>
</cp:coreProperties>
</file>