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5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<sst xmlns="http://schemas.openxmlformats.org/spreadsheetml/2006/main" count="623" uniqueCount="55">
  <si>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</si>
  <si>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</si>
  <si>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</si>
  <si>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</si>
  <si>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</si>
  <si>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</si>
  <si>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</si>
  <si>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</si>
  <si>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</si>
  <si>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</si>
  <si>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</si>
  <si>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</si>
  <si>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</si>
  <si>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Количество ИП</t>
  </si>
  <si>
    <t>тыс. человек</t>
  </si>
  <si>
    <t>рублей</t>
  </si>
  <si>
    <t>млн. рублей</t>
  </si>
  <si>
    <t>в ценах соответствующих лет</t>
  </si>
  <si>
    <t>х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</si>
  <si>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</si>
  <si>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</si>
  <si>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</si>
  <si>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</si>
  <si>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 xml:space="preserve"> в сопоставимых ценах</t>
  </si>
  <si>
    <t>* с учетом микропредприятий</t>
  </si>
  <si>
    <t>единица измере-ния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</si>
  <si>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</si>
  <si>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</si>
  <si>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</si>
  <si>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</si>
  <si>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</si>
  <si>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</si>
  <si>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</si>
  <si>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</si>
  <si>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</si>
  <si>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сельское, лесное хозяйство, рыболовствои рыбоводство</t>
  </si>
  <si>
    <t>транспортировка и храненние</t>
  </si>
  <si>
    <t>2019 год</t>
  </si>
  <si>
    <t>2020 год</t>
  </si>
  <si>
    <t>2023 год</t>
  </si>
  <si>
    <t>2021 год</t>
  </si>
  <si>
    <t>2022           год</t>
  </si>
  <si>
    <t>2024 год</t>
  </si>
  <si>
    <t>-</t>
  </si>
  <si>
    <r>
      <t xml:space="preserve">Число </t>
    </r>
    <r>
      <rPr>
        <b/>
        <sz val="12"/>
        <color indexed="10"/>
        <rFont val="Times New Roman"/>
        <family val="1"/>
      </rPr>
      <t>средних</t>
    </r>
    <r>
      <rPr>
        <b/>
        <sz val="12"/>
        <color indexed="8"/>
        <rFont val="Times New Roman"/>
        <family val="1"/>
      </rPr>
      <t xml:space="preserve"> предприятий</t>
    </r>
  </si>
  <si>
    <r>
      <t>Среднесписочная численность работников</t>
    </r>
    <r>
      <rPr>
        <b/>
        <sz val="12"/>
        <color indexed="10"/>
        <rFont val="Times New Roman"/>
        <family val="1"/>
      </rPr>
      <t xml:space="preserve"> малых </t>
    </r>
    <r>
      <rPr>
        <b/>
        <sz val="12"/>
        <color indexed="8"/>
        <rFont val="Times New Roman"/>
        <family val="1"/>
      </rPr>
      <t>предприятий* - всего</t>
    </r>
  </si>
  <si>
    <r>
      <t xml:space="preserve">Среднесписочная численность работников </t>
    </r>
    <r>
      <rPr>
        <b/>
        <sz val="12"/>
        <color indexed="10"/>
        <rFont val="Times New Roman"/>
        <family val="1"/>
      </rPr>
      <t>средних</t>
    </r>
    <r>
      <rPr>
        <b/>
        <sz val="12"/>
        <color indexed="8"/>
        <rFont val="Times New Roman"/>
        <family val="1"/>
      </rPr>
      <t xml:space="preserve"> предприятий - всего</t>
    </r>
  </si>
  <si>
    <r>
      <t>Размер официально начисленной среднемесячной заработной платы на</t>
    </r>
    <r>
      <rPr>
        <b/>
        <sz val="12"/>
        <color indexed="10"/>
        <rFont val="Times New Roman"/>
        <family val="1"/>
      </rPr>
      <t xml:space="preserve"> малых</t>
    </r>
    <r>
      <rPr>
        <b/>
        <sz val="12"/>
        <color indexed="8"/>
        <rFont val="Times New Roman"/>
        <family val="1"/>
      </rPr>
      <t xml:space="preserve"> предприятиях</t>
    </r>
  </si>
  <si>
    <r>
      <t xml:space="preserve">Размер официально начисленной среднемесячной заработной платы на </t>
    </r>
    <r>
      <rPr>
        <b/>
        <sz val="12"/>
        <color indexed="10"/>
        <rFont val="Times New Roman"/>
        <family val="1"/>
      </rPr>
      <t xml:space="preserve">микропредприятиях </t>
    </r>
  </si>
  <si>
    <r>
      <t xml:space="preserve">Размер официально начисленной среднемесячной заработной платы на </t>
    </r>
    <r>
      <rPr>
        <b/>
        <sz val="12"/>
        <color indexed="10"/>
        <rFont val="Times New Roman"/>
        <family val="1"/>
      </rPr>
      <t>средних</t>
    </r>
    <r>
      <rPr>
        <b/>
        <sz val="12"/>
        <color indexed="8"/>
        <rFont val="Times New Roman"/>
        <family val="1"/>
      </rPr>
      <t xml:space="preserve"> предприятиях </t>
    </r>
  </si>
  <si>
    <r>
      <t xml:space="preserve">Оборот </t>
    </r>
    <r>
      <rPr>
        <b/>
        <sz val="12"/>
        <color indexed="10"/>
        <rFont val="Times New Roman"/>
        <family val="1"/>
      </rPr>
      <t>средних</t>
    </r>
    <r>
      <rPr>
        <b/>
        <sz val="12"/>
        <color indexed="8"/>
        <rFont val="Times New Roman"/>
        <family val="1"/>
      </rPr>
      <t xml:space="preserve"> предприятий</t>
    </r>
  </si>
  <si>
    <t>Объем инвестиций малых предприятий*, всего</t>
  </si>
  <si>
    <t>Оборот малых предприятий*- всего</t>
  </si>
  <si>
    <t>Муниципальное образование "Город Волгодонск"</t>
  </si>
  <si>
    <t>Число малых предприятий*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</si>
</sst>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\ _₽"/>
    <numFmt numFmtId="179" formatCode="0_)"/>
    <numFmt numFmtId="180" formatCode="0.0_)"/>
    <numFmt numFmtId="181" formatCode="#,##0.00\ &quot;₽&quot;"/>
  </numFmts>
  <fonts count="56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"/>
      <family val="1"/>
    </font>
    <font>
      <sz val="12"/>
      <name val="Times New Roman"/>
      <family val="1"/>
    </font>
    <font>
      <sz val="12"/>
      <color indexed="50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92D05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79" fontId="22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0" fontId="25" fillId="0" borderId="20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right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/>
    </xf>
    <xf numFmtId="0" fontId="25" fillId="0" borderId="14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/>
    </xf>
    <xf numFmtId="0" fontId="23" fillId="0" borderId="2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76" fontId="25" fillId="0" borderId="13" xfId="0" applyNumberFormat="1" applyFont="1" applyFill="1" applyBorder="1" applyAlignment="1">
      <alignment horizontal="center" vertical="center" wrapText="1"/>
    </xf>
    <xf numFmtId="176" fontId="23" fillId="0" borderId="13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5" fillId="0" borderId="19" xfId="0" applyNumberFormat="1" applyFont="1" applyFill="1" applyBorder="1" applyAlignment="1">
      <alignment horizontal="center" vertical="center" wrapText="1"/>
    </xf>
    <xf numFmtId="176" fontId="27" fillId="0" borderId="12" xfId="0" applyNumberFormat="1" applyFont="1" applyFill="1" applyBorder="1" applyAlignment="1">
      <alignment horizontal="center" vertical="center" wrapText="1"/>
    </xf>
    <xf numFmtId="176" fontId="23" fillId="0" borderId="12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 wrapText="1"/>
    </xf>
    <xf numFmtId="177" fontId="25" fillId="0" borderId="13" xfId="0" applyNumberFormat="1" applyFont="1" applyFill="1" applyBorder="1" applyAlignment="1">
      <alignment horizontal="center" vertical="center" wrapText="1"/>
    </xf>
    <xf numFmtId="177" fontId="23" fillId="0" borderId="13" xfId="0" applyNumberFormat="1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2" fontId="23" fillId="0" borderId="12" xfId="0" applyNumberFormat="1" applyFont="1" applyFill="1" applyBorder="1" applyAlignment="1">
      <alignment horizontal="center" vertical="center" wrapText="1"/>
    </xf>
    <xf numFmtId="177" fontId="25" fillId="0" borderId="21" xfId="0" applyNumberFormat="1" applyFont="1" applyFill="1" applyBorder="1" applyAlignment="1">
      <alignment horizontal="center" vertical="center" wrapText="1"/>
    </xf>
    <xf numFmtId="177" fontId="23" fillId="0" borderId="21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177" fontId="23" fillId="0" borderId="19" xfId="0" applyNumberFormat="1" applyFont="1" applyFill="1" applyBorder="1" applyAlignment="1">
      <alignment horizontal="center" vertical="center" wrapText="1"/>
    </xf>
    <xf numFmtId="177" fontId="23" fillId="0" borderId="18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2" fontId="23" fillId="0" borderId="21" xfId="0" applyNumberFormat="1" applyFont="1" applyFill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2" fontId="23" fillId="0" borderId="20" xfId="0" applyNumberFormat="1" applyFont="1" applyFill="1" applyBorder="1" applyAlignment="1">
      <alignment horizontal="center" vertical="center" wrapText="1"/>
    </xf>
    <xf numFmtId="2" fontId="23" fillId="0" borderId="18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178" fontId="25" fillId="0" borderId="13" xfId="0" applyNumberFormat="1" applyFont="1" applyFill="1" applyBorder="1" applyAlignment="1">
      <alignment horizontal="center" vertical="center" wrapText="1"/>
    </xf>
    <xf numFmtId="178" fontId="23" fillId="0" borderId="13" xfId="0" applyNumberFormat="1" applyFont="1" applyFill="1" applyBorder="1" applyAlignment="1">
      <alignment horizontal="center" vertical="center" wrapText="1"/>
    </xf>
    <xf numFmtId="178" fontId="23" fillId="0" borderId="19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2" fontId="53" fillId="0" borderId="13" xfId="0" applyNumberFormat="1" applyFont="1" applyFill="1" applyBorder="1" applyAlignment="1">
      <alignment horizontal="center" vertical="center" wrapText="1"/>
    </xf>
    <xf numFmtId="2" fontId="53" fillId="0" borderId="19" xfId="0" applyNumberFormat="1" applyFont="1" applyFill="1" applyBorder="1" applyAlignment="1">
      <alignment horizontal="center" vertical="center" wrapText="1"/>
    </xf>
    <xf numFmtId="177" fontId="25" fillId="0" borderId="19" xfId="0" applyNumberFormat="1" applyFont="1" applyFill="1" applyBorder="1" applyAlignment="1">
      <alignment horizontal="center" vertical="center" wrapText="1"/>
    </xf>
    <xf numFmtId="2" fontId="23" fillId="0" borderId="22" xfId="0" applyNumberFormat="1" applyFont="1" applyFill="1" applyBorder="1" applyAlignment="1">
      <alignment horizontal="center" vertical="center" wrapText="1"/>
    </xf>
    <xf numFmtId="2" fontId="25" fillId="0" borderId="22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wrapText="1"/>
    </xf>
    <xf numFmtId="0" fontId="26" fillId="0" borderId="18" xfId="0" applyFont="1" applyFill="1" applyBorder="1" applyAlignment="1">
      <alignment wrapText="1"/>
    </xf>
    <xf numFmtId="0" fontId="26" fillId="0" borderId="0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30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30" fillId="0" borderId="27" xfId="0" applyFont="1" applyFill="1" applyBorder="1" applyAlignment="1">
      <alignment horizontal="center" vertical="top" wrapText="1"/>
    </xf>
    <xf numFmtId="0" fontId="26" fillId="0" borderId="27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vertical="top" wrapText="1"/>
    </xf>
    <xf numFmtId="0" fontId="31" fillId="0" borderId="23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vertical="top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justify" vertical="top" wrapText="1"/>
    </xf>
    <xf numFmtId="0" fontId="30" fillId="0" borderId="27" xfId="0" applyFont="1" applyFill="1" applyBorder="1" applyAlignment="1">
      <alignment vertical="top" wrapText="1"/>
    </xf>
    <xf numFmtId="0" fontId="30" fillId="0" borderId="19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right" vertical="top" wrapText="1"/>
    </xf>
    <xf numFmtId="0" fontId="55" fillId="0" borderId="12" xfId="0" applyFont="1" applyFill="1" applyBorder="1" applyAlignment="1">
      <alignment vertical="top" wrapText="1"/>
    </xf>
    <xf numFmtId="0" fontId="31" fillId="0" borderId="19" xfId="0" applyFont="1" applyFill="1" applyBorder="1" applyAlignment="1">
      <alignment vertical="top" wrapText="1"/>
    </xf>
    <xf numFmtId="0" fontId="32" fillId="0" borderId="12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top" wrapText="1"/>
    </xf>
    <xf numFmtId="0" fontId="25" fillId="0" borderId="26" xfId="0" applyFont="1" applyFill="1" applyBorder="1" applyAlignment="1">
      <alignment horizontal="center" vertical="top" wrapText="1"/>
    </xf>
    <xf numFmtId="0" fontId="30" fillId="0" borderId="23" xfId="0" applyFont="1" applyFill="1" applyBorder="1" applyAlignment="1">
      <alignment horizontal="center" vertical="top" wrapText="1"/>
    </xf>
    <xf numFmtId="0" fontId="30" fillId="0" borderId="24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top" wrapText="1"/>
    </xf>
    <xf numFmtId="0" fontId="25" fillId="0" borderId="29" xfId="0" applyFont="1" applyFill="1" applyBorder="1" applyAlignment="1">
      <alignment horizontal="center" vertical="top" wrapText="1"/>
    </xf>
    <xf numFmtId="0" fontId="25" fillId="0" borderId="30" xfId="0" applyFont="1" applyFill="1" applyBorder="1" applyAlignment="1">
      <alignment horizontal="center" vertical="top" wrapText="1"/>
    </xf>
    <xf numFmtId="2" fontId="23" fillId="32" borderId="18" xfId="0" applyNumberFormat="1" applyFont="1" applyFill="1" applyBorder="1" applyAlignment="1">
      <alignment horizontal="center" vertical="center" wrapText="1"/>
    </xf>
    <xf numFmtId="2" fontId="23" fillId="32" borderId="21" xfId="0" applyNumberFormat="1" applyFont="1" applyFill="1" applyBorder="1" applyAlignment="1">
      <alignment horizontal="center" vertical="center" wrapText="1"/>
    </xf>
    <xf numFmtId="0" fontId="26" fillId="32" borderId="22" xfId="0" applyFont="1" applyFill="1" applyBorder="1" applyAlignment="1">
      <alignment horizontal="center" vertical="center" wrapText="1"/>
    </xf>
    <xf numFmtId="0" fontId="23" fillId="32" borderId="22" xfId="0" applyFont="1" applyFill="1" applyBorder="1" applyAlignment="1">
      <alignment horizontal="center" vertical="center" wrapText="1"/>
    </xf>
    <xf numFmtId="0" fontId="26" fillId="32" borderId="12" xfId="0" applyFont="1" applyFill="1" applyBorder="1" applyAlignment="1">
      <alignment horizontal="center" vertical="center" wrapText="1"/>
    </xf>
    <xf numFmtId="0" fontId="26" fillId="32" borderId="31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0" fontId="25" fillId="32" borderId="13" xfId="0" applyFont="1" applyFill="1" applyBorder="1" applyAlignment="1">
      <alignment horizontal="center" vertical="center" wrapText="1"/>
    </xf>
    <xf numFmtId="0" fontId="23" fillId="32" borderId="21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vertical="top" wrapText="1"/>
    </xf>
    <xf numFmtId="0" fontId="23" fillId="32" borderId="18" xfId="0" applyFont="1" applyFill="1" applyBorder="1" applyAlignment="1">
      <alignment horizontal="center" vertical="top" wrapText="1"/>
    </xf>
    <xf numFmtId="0" fontId="33" fillId="32" borderId="23" xfId="0" applyFont="1" applyFill="1" applyBorder="1" applyAlignment="1">
      <alignment vertical="top" wrapText="1"/>
    </xf>
    <xf numFmtId="0" fontId="34" fillId="32" borderId="31" xfId="0" applyFont="1" applyFill="1" applyBorder="1" applyAlignment="1">
      <alignment vertical="top" wrapText="1"/>
    </xf>
    <xf numFmtId="0" fontId="23" fillId="32" borderId="12" xfId="0" applyFont="1" applyFill="1" applyBorder="1" applyAlignment="1">
      <alignment vertical="top" wrapText="1"/>
    </xf>
    <xf numFmtId="0" fontId="23" fillId="32" borderId="13" xfId="0" applyFont="1" applyFill="1" applyBorder="1" applyAlignment="1">
      <alignment horizontal="center" vertical="top" wrapText="1"/>
    </xf>
    <xf numFmtId="0" fontId="26" fillId="32" borderId="0" xfId="0" applyFont="1" applyFill="1" applyBorder="1" applyAlignment="1">
      <alignment/>
    </xf>
    <xf numFmtId="0" fontId="30" fillId="32" borderId="21" xfId="0" applyFont="1" applyFill="1" applyBorder="1" applyAlignment="1">
      <alignment horizontal="center" vertical="top" wrapText="1"/>
    </xf>
    <xf numFmtId="0" fontId="30" fillId="32" borderId="12" xfId="0" applyFont="1" applyFill="1" applyBorder="1" applyAlignment="1">
      <alignment horizontal="center" vertical="top" wrapText="1"/>
    </xf>
    <xf numFmtId="0" fontId="30" fillId="32" borderId="13" xfId="0" applyFont="1" applyFill="1" applyBorder="1" applyAlignment="1">
      <alignment horizontal="center" vertical="top" wrapText="1"/>
    </xf>
    <xf numFmtId="0" fontId="23" fillId="32" borderId="18" xfId="0" applyFont="1" applyFill="1" applyBorder="1" applyAlignment="1">
      <alignment horizontal="center" vertical="center" wrapText="1"/>
    </xf>
    <xf numFmtId="0" fontId="23" fillId="32" borderId="19" xfId="0" applyFont="1" applyFill="1" applyBorder="1" applyAlignment="1">
      <alignment horizontal="center" vertical="center" wrapText="1"/>
    </xf>
    <xf numFmtId="0" fontId="25" fillId="32" borderId="19" xfId="0" applyFont="1" applyFill="1" applyBorder="1" applyAlignment="1">
      <alignment horizontal="center" vertical="center" wrapText="1"/>
    </xf>
    <xf numFmtId="176" fontId="23" fillId="32" borderId="13" xfId="0" applyNumberFormat="1" applyFont="1" applyFill="1" applyBorder="1" applyAlignment="1">
      <alignment horizontal="center" vertical="center" wrapText="1"/>
    </xf>
    <xf numFmtId="176" fontId="23" fillId="32" borderId="19" xfId="0" applyNumberFormat="1" applyFont="1" applyFill="1" applyBorder="1" applyAlignment="1">
      <alignment horizontal="center" vertical="center" wrapText="1"/>
    </xf>
    <xf numFmtId="176" fontId="25" fillId="32" borderId="19" xfId="0" applyNumberFormat="1" applyFont="1" applyFill="1" applyBorder="1" applyAlignment="1">
      <alignment horizontal="center" vertical="center" wrapText="1"/>
    </xf>
    <xf numFmtId="176" fontId="23" fillId="32" borderId="12" xfId="0" applyNumberFormat="1" applyFont="1" applyFill="1" applyBorder="1" applyAlignment="1">
      <alignment horizontal="center" vertical="center" wrapText="1"/>
    </xf>
    <xf numFmtId="176" fontId="25" fillId="32" borderId="13" xfId="0" applyNumberFormat="1" applyFont="1" applyFill="1" applyBorder="1" applyAlignment="1">
      <alignment horizontal="center" vertical="center" wrapText="1"/>
    </xf>
    <xf numFmtId="2" fontId="23" fillId="32" borderId="13" xfId="0" applyNumberFormat="1" applyFont="1" applyFill="1" applyBorder="1" applyAlignment="1">
      <alignment horizontal="center" vertical="center" wrapText="1"/>
    </xf>
    <xf numFmtId="177" fontId="23" fillId="32" borderId="13" xfId="0" applyNumberFormat="1" applyFont="1" applyFill="1" applyBorder="1" applyAlignment="1">
      <alignment horizontal="center" vertical="center" wrapText="1"/>
    </xf>
    <xf numFmtId="0" fontId="25" fillId="32" borderId="12" xfId="0" applyFont="1" applyFill="1" applyBorder="1" applyAlignment="1">
      <alignment horizontal="center" vertical="center" wrapText="1"/>
    </xf>
    <xf numFmtId="2" fontId="23" fillId="32" borderId="12" xfId="0" applyNumberFormat="1" applyFont="1" applyFill="1" applyBorder="1" applyAlignment="1">
      <alignment horizontal="center" vertical="center" wrapText="1"/>
    </xf>
    <xf numFmtId="2" fontId="53" fillId="32" borderId="13" xfId="0" applyNumberFormat="1" applyFont="1" applyFill="1" applyBorder="1" applyAlignment="1">
      <alignment horizontal="center" vertical="center" wrapText="1"/>
    </xf>
    <xf numFmtId="177" fontId="23" fillId="32" borderId="21" xfId="0" applyNumberFormat="1" applyFont="1" applyFill="1" applyBorder="1" applyAlignment="1">
      <alignment horizontal="center" vertical="center" wrapText="1"/>
    </xf>
    <xf numFmtId="0" fontId="25" fillId="32" borderId="20" xfId="0" applyFont="1" applyFill="1" applyBorder="1" applyAlignment="1">
      <alignment horizontal="center" vertical="center" wrapText="1"/>
    </xf>
    <xf numFmtId="177" fontId="23" fillId="32" borderId="19" xfId="0" applyNumberFormat="1" applyFont="1" applyFill="1" applyBorder="1" applyAlignment="1">
      <alignment horizontal="center" vertical="center" wrapText="1"/>
    </xf>
    <xf numFmtId="0" fontId="26" fillId="32" borderId="22" xfId="0" applyFont="1" applyFill="1" applyBorder="1" applyAlignment="1">
      <alignment horizontal="center" vertical="center"/>
    </xf>
    <xf numFmtId="177" fontId="23" fillId="32" borderId="18" xfId="0" applyNumberFormat="1" applyFont="1" applyFill="1" applyBorder="1" applyAlignment="1">
      <alignment horizontal="center" vertical="center" wrapText="1"/>
    </xf>
    <xf numFmtId="4" fontId="23" fillId="32" borderId="13" xfId="0" applyNumberFormat="1" applyFont="1" applyFill="1" applyBorder="1" applyAlignment="1">
      <alignment horizontal="center" vertical="center" wrapText="1"/>
    </xf>
    <xf numFmtId="177" fontId="25" fillId="32" borderId="19" xfId="0" applyNumberFormat="1" applyFont="1" applyFill="1" applyBorder="1" applyAlignment="1">
      <alignment horizontal="center" vertical="center" wrapText="1"/>
    </xf>
    <xf numFmtId="2" fontId="52" fillId="32" borderId="13" xfId="0" applyNumberFormat="1" applyFont="1" applyFill="1" applyBorder="1" applyAlignment="1">
      <alignment horizontal="center" vertical="center" wrapText="1"/>
    </xf>
    <xf numFmtId="2" fontId="23" fillId="32" borderId="20" xfId="0" applyNumberFormat="1" applyFont="1" applyFill="1" applyBorder="1" applyAlignment="1">
      <alignment horizontal="center" vertical="center" wrapText="1"/>
    </xf>
    <xf numFmtId="2" fontId="23" fillId="32" borderId="22" xfId="0" applyNumberFormat="1" applyFont="1" applyFill="1" applyBorder="1" applyAlignment="1">
      <alignment horizontal="center" vertical="center" wrapText="1"/>
    </xf>
    <xf numFmtId="0" fontId="23" fillId="32" borderId="20" xfId="0" applyFont="1" applyFill="1" applyBorder="1" applyAlignment="1">
      <alignment horizontal="center" vertical="center" wrapText="1"/>
    </xf>
    <xf numFmtId="178" fontId="23" fillId="32" borderId="13" xfId="0" applyNumberFormat="1" applyFont="1" applyFill="1" applyBorder="1" applyAlignment="1">
      <alignment horizontal="center" vertical="center" wrapText="1"/>
    </xf>
    <xf numFmtId="0" fontId="26" fillId="32" borderId="0" xfId="0" applyFont="1" applyFill="1" applyAlignment="1">
      <alignment/>
    </xf>
    <xf numFmtId="0" fontId="23" fillId="32" borderId="32" xfId="0" applyFont="1" applyFill="1" applyBorder="1" applyAlignment="1">
      <alignment horizontal="center" vertical="top" wrapText="1"/>
    </xf>
    <xf numFmtId="0" fontId="26" fillId="32" borderId="32" xfId="0" applyFont="1" applyFill="1" applyBorder="1" applyAlignment="1">
      <alignment horizontal="center" vertical="center" wrapText="1"/>
    </xf>
    <xf numFmtId="0" fontId="23" fillId="32" borderId="32" xfId="0" applyFont="1" applyFill="1" applyBorder="1" applyAlignment="1">
      <alignment horizontal="center" vertical="center" wrapText="1"/>
    </xf>
    <xf numFmtId="0" fontId="23" fillId="32" borderId="33" xfId="0" applyFont="1" applyFill="1" applyBorder="1" applyAlignment="1">
      <alignment horizontal="center" vertical="center" wrapText="1"/>
    </xf>
    <xf numFmtId="0" fontId="23" fillId="32" borderId="34" xfId="0" applyFont="1" applyFill="1" applyBorder="1" applyAlignment="1">
      <alignment horizontal="center" vertical="top" wrapText="1"/>
    </xf>
    <xf numFmtId="0" fontId="23" fillId="32" borderId="24" xfId="0" applyFont="1" applyFill="1" applyBorder="1" applyAlignment="1">
      <alignment horizontal="center" vertical="top" wrapText="1"/>
    </xf>
    <xf numFmtId="0" fontId="23" fillId="32" borderId="2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vertical="top" wrapText="1"/>
    </xf>
    <xf numFmtId="0" fontId="26" fillId="0" borderId="32" xfId="0" applyFont="1" applyFill="1" applyBorder="1" applyAlignment="1">
      <alignment horizontal="center" vertical="center"/>
    </xf>
    <xf numFmtId="0" fontId="26" fillId="32" borderId="32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5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view="pageBreakPreview" zoomScale="110" zoomScaleNormal="70" zoomScaleSheetLayoutView="110" workbookViewId="0" topLeftCell="A1">
      <selection activeCell="A14" sqref="A14"/>
    </sheetView>
  </sheetViews>
  <sheetFormatPr defaultColWidth="9.00390625" defaultRowHeight="12.75"/>
  <cols>
    <col min="1" max="1" width="30.25390625" style="78" customWidth="1"/>
    <col min="2" max="2" width="11.625" style="78" customWidth="1"/>
    <col min="3" max="3" width="11.125" style="78" customWidth="1"/>
    <col min="4" max="4" width="10.375" style="78" customWidth="1"/>
    <col min="5" max="5" width="10.875" style="165" customWidth="1"/>
    <col min="6" max="6" width="10.875" style="78" customWidth="1"/>
    <col min="7" max="7" width="13.125" style="78" customWidth="1"/>
    <col min="8" max="8" width="10.125" style="78" customWidth="1"/>
    <col min="9" max="16384" width="9.125" style="78" customWidth="1"/>
  </cols>
  <sheetData>
    <row r="1" spans="1:8" ht="12.75" customHeight="1">
      <c r="A1" s="1"/>
      <c r="B1" s="75"/>
      <c r="C1" s="75"/>
      <c r="D1" s="75"/>
      <c r="E1" s="75"/>
      <c r="F1" s="76"/>
      <c r="G1" s="76"/>
      <c r="H1" s="77"/>
    </row>
    <row r="2" spans="1:8" ht="14.25">
      <c r="A2" s="9" t="s">
        <v>0</v>
      </c>
      <c r="B2" s="79"/>
      <c r="C2" s="79"/>
      <c r="D2" s="79"/>
      <c r="E2" s="79"/>
      <c r="F2" s="79"/>
      <c r="G2" s="79"/>
      <c r="H2" s="80"/>
    </row>
    <row r="3" spans="1:8" ht="15.75">
      <c r="A3" s="10" t="s">
        <v>53</v>
      </c>
      <c r="B3" s="81"/>
      <c r="C3" s="81"/>
      <c r="D3" s="81"/>
      <c r="E3" s="81"/>
      <c r="F3" s="81"/>
      <c r="G3" s="81"/>
      <c r="H3" s="82"/>
    </row>
    <row r="4" spans="1:8" ht="15.75">
      <c r="A4" s="2"/>
      <c r="B4" s="83"/>
      <c r="C4" s="83"/>
      <c r="D4" s="83"/>
      <c r="E4" s="136"/>
      <c r="F4" s="83"/>
      <c r="G4" s="83"/>
      <c r="H4" s="84"/>
    </row>
    <row r="5" spans="1:8" ht="16.5" thickBot="1">
      <c r="A5" s="2"/>
      <c r="B5" s="83"/>
      <c r="C5" s="83"/>
      <c r="D5" s="83"/>
      <c r="E5" s="136"/>
      <c r="F5" s="83"/>
      <c r="G5" s="83"/>
      <c r="H5" s="84"/>
    </row>
    <row r="6" spans="1:8" ht="15.75" customHeight="1">
      <c r="A6" s="85" t="s">
        <v>1</v>
      </c>
      <c r="B6" s="85" t="s">
        <v>25</v>
      </c>
      <c r="C6" s="86" t="s">
        <v>37</v>
      </c>
      <c r="D6" s="85" t="s">
        <v>38</v>
      </c>
      <c r="E6" s="137" t="s">
        <v>40</v>
      </c>
      <c r="F6" s="85" t="s">
        <v>41</v>
      </c>
      <c r="G6" s="86" t="s">
        <v>39</v>
      </c>
      <c r="H6" s="86" t="s">
        <v>42</v>
      </c>
    </row>
    <row r="7" spans="1:8" ht="15.75" customHeight="1" thickBot="1">
      <c r="A7" s="87"/>
      <c r="B7" s="88"/>
      <c r="C7" s="89"/>
      <c r="D7" s="90"/>
      <c r="E7" s="138"/>
      <c r="F7" s="89"/>
      <c r="G7" s="62"/>
      <c r="H7" s="62"/>
    </row>
    <row r="8" spans="1:8" ht="16.5" thickBot="1">
      <c r="A8" s="90"/>
      <c r="B8" s="91"/>
      <c r="C8" s="4" t="s">
        <v>2</v>
      </c>
      <c r="D8" s="92" t="s">
        <v>2</v>
      </c>
      <c r="E8" s="139" t="s">
        <v>3</v>
      </c>
      <c r="F8" s="63" t="s">
        <v>4</v>
      </c>
      <c r="G8" s="64"/>
      <c r="H8" s="65"/>
    </row>
    <row r="9" spans="1:8" ht="16.5" thickBot="1">
      <c r="A9" s="63"/>
      <c r="B9" s="64"/>
      <c r="C9" s="64"/>
      <c r="D9" s="64"/>
      <c r="E9" s="64"/>
      <c r="F9" s="64"/>
      <c r="G9" s="64"/>
      <c r="H9" s="65"/>
    </row>
    <row r="10" spans="1:8" ht="32.25" thickBot="1">
      <c r="A10" s="106" t="s">
        <v>54</v>
      </c>
      <c r="B10" s="11" t="s">
        <v>5</v>
      </c>
      <c r="C10" s="26">
        <v>1885</v>
      </c>
      <c r="D10" s="27">
        <v>1842</v>
      </c>
      <c r="E10" s="140">
        <v>1890</v>
      </c>
      <c r="F10" s="27">
        <v>2020</v>
      </c>
      <c r="G10" s="27">
        <v>2040</v>
      </c>
      <c r="H10" s="28">
        <v>2060</v>
      </c>
    </row>
    <row r="11" spans="1:8" ht="48" thickBot="1">
      <c r="A11" s="94" t="s">
        <v>6</v>
      </c>
      <c r="B11" s="95"/>
      <c r="C11" s="96"/>
      <c r="D11" s="96"/>
      <c r="E11" s="96"/>
      <c r="F11" s="96"/>
      <c r="G11" s="96"/>
      <c r="H11" s="97"/>
    </row>
    <row r="12" spans="1:8" ht="16.5" hidden="1" thickBot="1">
      <c r="A12" s="98"/>
      <c r="B12" s="12"/>
      <c r="C12" s="29"/>
      <c r="D12" s="30"/>
      <c r="E12" s="141"/>
      <c r="F12" s="30"/>
      <c r="G12" s="30"/>
      <c r="H12" s="30"/>
    </row>
    <row r="13" spans="1:8" ht="32.25" thickBot="1">
      <c r="A13" s="16" t="s">
        <v>7</v>
      </c>
      <c r="B13" s="14" t="s">
        <v>5</v>
      </c>
      <c r="C13" s="31">
        <v>1</v>
      </c>
      <c r="D13" s="20">
        <v>1</v>
      </c>
      <c r="E13" s="126">
        <v>1</v>
      </c>
      <c r="F13" s="20">
        <v>1</v>
      </c>
      <c r="G13" s="20">
        <v>1</v>
      </c>
      <c r="H13" s="20">
        <v>1</v>
      </c>
    </row>
    <row r="14" spans="1:8" ht="32.25" thickBot="1">
      <c r="A14" s="16" t="s">
        <v>8</v>
      </c>
      <c r="B14" s="14" t="s">
        <v>5</v>
      </c>
      <c r="C14" s="32">
        <v>238</v>
      </c>
      <c r="D14" s="21">
        <v>232</v>
      </c>
      <c r="E14" s="127">
        <v>240</v>
      </c>
      <c r="F14" s="21">
        <v>250</v>
      </c>
      <c r="G14" s="21">
        <v>260</v>
      </c>
      <c r="H14" s="30">
        <v>270</v>
      </c>
    </row>
    <row r="15" spans="1:8" ht="47.25" customHeight="1" thickBot="1">
      <c r="A15" s="16" t="s">
        <v>28</v>
      </c>
      <c r="B15" s="14" t="s">
        <v>5</v>
      </c>
      <c r="C15" s="32">
        <v>9</v>
      </c>
      <c r="D15" s="21">
        <v>11</v>
      </c>
      <c r="E15" s="127">
        <v>12</v>
      </c>
      <c r="F15" s="21">
        <v>12</v>
      </c>
      <c r="G15" s="21">
        <v>13</v>
      </c>
      <c r="H15" s="30">
        <v>13</v>
      </c>
    </row>
    <row r="16" spans="1:8" ht="16.5" thickBot="1">
      <c r="A16" s="16" t="s">
        <v>9</v>
      </c>
      <c r="B16" s="14" t="s">
        <v>5</v>
      </c>
      <c r="C16" s="32">
        <v>284</v>
      </c>
      <c r="D16" s="21">
        <v>287</v>
      </c>
      <c r="E16" s="127">
        <v>293</v>
      </c>
      <c r="F16" s="21">
        <v>300</v>
      </c>
      <c r="G16" s="21">
        <v>300</v>
      </c>
      <c r="H16" s="30">
        <v>305</v>
      </c>
    </row>
    <row r="17" spans="1:8" ht="48" thickBot="1">
      <c r="A17" s="16" t="s">
        <v>29</v>
      </c>
      <c r="B17" s="14" t="s">
        <v>5</v>
      </c>
      <c r="C17" s="32">
        <v>27</v>
      </c>
      <c r="D17" s="21">
        <v>27</v>
      </c>
      <c r="E17" s="127">
        <v>27</v>
      </c>
      <c r="F17" s="21">
        <v>28</v>
      </c>
      <c r="G17" s="21">
        <v>28</v>
      </c>
      <c r="H17" s="30">
        <v>29</v>
      </c>
    </row>
    <row r="18" spans="1:8" ht="16.5" thickBot="1">
      <c r="A18" s="16" t="s">
        <v>31</v>
      </c>
      <c r="B18" s="14" t="s">
        <v>5</v>
      </c>
      <c r="C18" s="32">
        <v>169</v>
      </c>
      <c r="D18" s="21">
        <v>168</v>
      </c>
      <c r="E18" s="127">
        <v>170</v>
      </c>
      <c r="F18" s="21">
        <v>171</v>
      </c>
      <c r="G18" s="21">
        <v>173</v>
      </c>
      <c r="H18" s="30">
        <v>175</v>
      </c>
    </row>
    <row r="19" spans="1:8" ht="32.25" thickBot="1">
      <c r="A19" s="16" t="s">
        <v>32</v>
      </c>
      <c r="B19" s="14" t="s">
        <v>5</v>
      </c>
      <c r="C19" s="32">
        <v>32</v>
      </c>
      <c r="D19" s="21">
        <v>31</v>
      </c>
      <c r="E19" s="127">
        <v>32</v>
      </c>
      <c r="F19" s="21">
        <v>33</v>
      </c>
      <c r="G19" s="21">
        <v>34</v>
      </c>
      <c r="H19" s="30">
        <v>35</v>
      </c>
    </row>
    <row r="20" spans="1:8" ht="63.75" thickBot="1">
      <c r="A20" s="16" t="s">
        <v>26</v>
      </c>
      <c r="B20" s="14" t="s">
        <v>5</v>
      </c>
      <c r="C20" s="32">
        <v>607</v>
      </c>
      <c r="D20" s="21">
        <v>580</v>
      </c>
      <c r="E20" s="127">
        <v>590</v>
      </c>
      <c r="F20" s="21">
        <v>600</v>
      </c>
      <c r="G20" s="21">
        <v>610</v>
      </c>
      <c r="H20" s="30">
        <v>620</v>
      </c>
    </row>
    <row r="21" spans="1:8" ht="32.25" thickBot="1">
      <c r="A21" s="16" t="s">
        <v>27</v>
      </c>
      <c r="B21" s="14" t="s">
        <v>5</v>
      </c>
      <c r="C21" s="32">
        <v>139</v>
      </c>
      <c r="D21" s="21">
        <v>133</v>
      </c>
      <c r="E21" s="127">
        <v>135</v>
      </c>
      <c r="F21" s="21">
        <v>137</v>
      </c>
      <c r="G21" s="21">
        <v>138</v>
      </c>
      <c r="H21" s="30">
        <v>139</v>
      </c>
    </row>
    <row r="22" spans="1:8" ht="16.5" thickBot="1">
      <c r="A22" s="16" t="s">
        <v>12</v>
      </c>
      <c r="B22" s="14" t="s">
        <v>5</v>
      </c>
      <c r="C22" s="32">
        <f aca="true" t="shared" si="0" ref="C22:H22">C10-C13-C14-C15-C16-C17-C18-C19-C20-C21</f>
        <v>379</v>
      </c>
      <c r="D22" s="32">
        <f t="shared" si="0"/>
        <v>372</v>
      </c>
      <c r="E22" s="128">
        <f t="shared" si="0"/>
        <v>390</v>
      </c>
      <c r="F22" s="32">
        <f t="shared" si="0"/>
        <v>488</v>
      </c>
      <c r="G22" s="32">
        <f t="shared" si="0"/>
        <v>483</v>
      </c>
      <c r="H22" s="32">
        <f t="shared" si="0"/>
        <v>473</v>
      </c>
    </row>
    <row r="23" spans="1:8" ht="16.5" thickBot="1">
      <c r="A23" s="63"/>
      <c r="B23" s="64"/>
      <c r="C23" s="64"/>
      <c r="D23" s="64"/>
      <c r="E23" s="64"/>
      <c r="F23" s="64"/>
      <c r="G23" s="64"/>
      <c r="H23" s="65"/>
    </row>
    <row r="24" spans="1:8" ht="39.75" customHeight="1" thickBot="1">
      <c r="A24" s="93" t="s">
        <v>44</v>
      </c>
      <c r="B24" s="14" t="s">
        <v>5</v>
      </c>
      <c r="C24" s="32">
        <v>11</v>
      </c>
      <c r="D24" s="21">
        <v>12</v>
      </c>
      <c r="E24" s="127">
        <v>12</v>
      </c>
      <c r="F24" s="21">
        <v>13</v>
      </c>
      <c r="G24" s="21">
        <v>13</v>
      </c>
      <c r="H24" s="30">
        <v>14</v>
      </c>
    </row>
    <row r="25" spans="1:8" ht="48" thickBot="1">
      <c r="A25" s="94" t="s">
        <v>6</v>
      </c>
      <c r="B25" s="99"/>
      <c r="C25" s="100"/>
      <c r="D25" s="100"/>
      <c r="E25" s="100"/>
      <c r="F25" s="100"/>
      <c r="G25" s="100"/>
      <c r="H25" s="101"/>
    </row>
    <row r="26" spans="1:8" ht="16.5" hidden="1" thickBot="1">
      <c r="A26" s="98"/>
      <c r="B26" s="12"/>
      <c r="C26" s="26"/>
      <c r="D26" s="27"/>
      <c r="E26" s="140"/>
      <c r="F26" s="27"/>
      <c r="G26" s="27"/>
      <c r="H26" s="28"/>
    </row>
    <row r="27" spans="1:8" ht="32.25" thickBot="1">
      <c r="A27" s="16" t="s">
        <v>7</v>
      </c>
      <c r="B27" s="14" t="s">
        <v>5</v>
      </c>
      <c r="C27" s="29" t="s">
        <v>43</v>
      </c>
      <c r="D27" s="29" t="s">
        <v>43</v>
      </c>
      <c r="E27" s="142" t="s">
        <v>43</v>
      </c>
      <c r="F27" s="29" t="s">
        <v>43</v>
      </c>
      <c r="G27" s="29" t="s">
        <v>43</v>
      </c>
      <c r="H27" s="29" t="s">
        <v>43</v>
      </c>
    </row>
    <row r="28" spans="1:8" ht="32.25" thickBot="1">
      <c r="A28" s="16" t="s">
        <v>8</v>
      </c>
      <c r="B28" s="14" t="s">
        <v>5</v>
      </c>
      <c r="C28" s="31">
        <v>6</v>
      </c>
      <c r="D28" s="20">
        <v>7</v>
      </c>
      <c r="E28" s="126">
        <v>7</v>
      </c>
      <c r="F28" s="20">
        <v>7</v>
      </c>
      <c r="G28" s="20">
        <v>7</v>
      </c>
      <c r="H28" s="20">
        <v>8</v>
      </c>
    </row>
    <row r="29" spans="1:8" ht="48" thickBot="1">
      <c r="A29" s="16" t="s">
        <v>28</v>
      </c>
      <c r="B29" s="14" t="s">
        <v>5</v>
      </c>
      <c r="C29" s="32">
        <v>1</v>
      </c>
      <c r="D29" s="21">
        <v>1</v>
      </c>
      <c r="E29" s="127">
        <v>1</v>
      </c>
      <c r="F29" s="21">
        <v>1</v>
      </c>
      <c r="G29" s="21">
        <v>1</v>
      </c>
      <c r="H29" s="30">
        <v>1</v>
      </c>
    </row>
    <row r="30" spans="1:8" ht="16.5" thickBot="1">
      <c r="A30" s="16" t="s">
        <v>9</v>
      </c>
      <c r="B30" s="14" t="s">
        <v>5</v>
      </c>
      <c r="C30" s="32">
        <v>3</v>
      </c>
      <c r="D30" s="21">
        <v>3</v>
      </c>
      <c r="E30" s="127">
        <v>3</v>
      </c>
      <c r="F30" s="21">
        <v>3</v>
      </c>
      <c r="G30" s="21">
        <v>3</v>
      </c>
      <c r="H30" s="30">
        <v>3</v>
      </c>
    </row>
    <row r="31" spans="1:8" ht="48" thickBot="1">
      <c r="A31" s="16" t="s">
        <v>29</v>
      </c>
      <c r="B31" s="14" t="s">
        <v>5</v>
      </c>
      <c r="C31" s="29" t="s">
        <v>43</v>
      </c>
      <c r="D31" s="29" t="s">
        <v>43</v>
      </c>
      <c r="E31" s="142" t="s">
        <v>43</v>
      </c>
      <c r="F31" s="29" t="s">
        <v>43</v>
      </c>
      <c r="G31" s="29" t="s">
        <v>43</v>
      </c>
      <c r="H31" s="29" t="s">
        <v>43</v>
      </c>
    </row>
    <row r="32" spans="1:8" ht="16.5" thickBot="1">
      <c r="A32" s="16" t="s">
        <v>31</v>
      </c>
      <c r="B32" s="14" t="s">
        <v>5</v>
      </c>
      <c r="C32" s="32">
        <v>1</v>
      </c>
      <c r="D32" s="21">
        <v>1</v>
      </c>
      <c r="E32" s="127">
        <v>1</v>
      </c>
      <c r="F32" s="21">
        <v>1</v>
      </c>
      <c r="G32" s="21">
        <v>1</v>
      </c>
      <c r="H32" s="30">
        <v>1</v>
      </c>
    </row>
    <row r="33" spans="1:8" ht="32.25" thickBot="1">
      <c r="A33" s="16" t="s">
        <v>32</v>
      </c>
      <c r="B33" s="14"/>
      <c r="C33" s="29" t="s">
        <v>43</v>
      </c>
      <c r="D33" s="29" t="s">
        <v>43</v>
      </c>
      <c r="E33" s="142" t="s">
        <v>43</v>
      </c>
      <c r="F33" s="29" t="s">
        <v>43</v>
      </c>
      <c r="G33" s="29" t="s">
        <v>43</v>
      </c>
      <c r="H33" s="29" t="s">
        <v>43</v>
      </c>
    </row>
    <row r="34" spans="1:8" ht="63.75" thickBot="1">
      <c r="A34" s="16" t="s">
        <v>26</v>
      </c>
      <c r="B34" s="14" t="s">
        <v>5</v>
      </c>
      <c r="C34" s="29" t="s">
        <v>43</v>
      </c>
      <c r="D34" s="29" t="s">
        <v>43</v>
      </c>
      <c r="E34" s="142" t="s">
        <v>43</v>
      </c>
      <c r="F34" s="21">
        <v>1</v>
      </c>
      <c r="G34" s="21">
        <v>1</v>
      </c>
      <c r="H34" s="30">
        <v>1</v>
      </c>
    </row>
    <row r="35" spans="1:8" ht="32.25" thickBot="1">
      <c r="A35" s="16" t="s">
        <v>27</v>
      </c>
      <c r="B35" s="14" t="s">
        <v>5</v>
      </c>
      <c r="C35" s="29" t="s">
        <v>43</v>
      </c>
      <c r="D35" s="29" t="s">
        <v>43</v>
      </c>
      <c r="E35" s="142" t="s">
        <v>43</v>
      </c>
      <c r="F35" s="29" t="s">
        <v>43</v>
      </c>
      <c r="G35" s="29" t="s">
        <v>43</v>
      </c>
      <c r="H35" s="29" t="s">
        <v>43</v>
      </c>
    </row>
    <row r="36" spans="1:8" ht="16.5" thickBot="1">
      <c r="A36" s="16" t="s">
        <v>12</v>
      </c>
      <c r="B36" s="14" t="s">
        <v>5</v>
      </c>
      <c r="C36" s="29" t="s">
        <v>43</v>
      </c>
      <c r="D36" s="29" t="s">
        <v>43</v>
      </c>
      <c r="E36" s="142" t="s">
        <v>43</v>
      </c>
      <c r="F36" s="29" t="s">
        <v>43</v>
      </c>
      <c r="G36" s="29" t="s">
        <v>43</v>
      </c>
      <c r="H36" s="29" t="s">
        <v>43</v>
      </c>
    </row>
    <row r="37" spans="1:8" ht="16.5" thickBot="1">
      <c r="A37" s="63"/>
      <c r="B37" s="64"/>
      <c r="C37" s="64"/>
      <c r="D37" s="64"/>
      <c r="E37" s="64"/>
      <c r="F37" s="64"/>
      <c r="G37" s="64"/>
      <c r="H37" s="65"/>
    </row>
    <row r="38" spans="1:8" ht="16.5" thickBot="1">
      <c r="A38" s="102" t="s">
        <v>13</v>
      </c>
      <c r="B38" s="14" t="s">
        <v>5</v>
      </c>
      <c r="C38" s="32">
        <v>7744</v>
      </c>
      <c r="D38" s="21">
        <v>4534</v>
      </c>
      <c r="E38" s="127">
        <v>5100</v>
      </c>
      <c r="F38" s="21">
        <v>5600</v>
      </c>
      <c r="G38" s="21">
        <v>6100</v>
      </c>
      <c r="H38" s="30">
        <v>6600</v>
      </c>
    </row>
    <row r="39" spans="1:8" ht="39" customHeight="1" thickBot="1">
      <c r="A39" s="98" t="s">
        <v>6</v>
      </c>
      <c r="B39" s="63"/>
      <c r="C39" s="64"/>
      <c r="D39" s="64"/>
      <c r="E39" s="64"/>
      <c r="F39" s="64"/>
      <c r="G39" s="64"/>
      <c r="H39" s="65"/>
    </row>
    <row r="40" spans="1:8" ht="16.5" hidden="1" thickBot="1">
      <c r="A40" s="95"/>
      <c r="B40" s="96"/>
      <c r="C40" s="96"/>
      <c r="D40" s="96"/>
      <c r="E40" s="96"/>
      <c r="F40" s="96"/>
      <c r="G40" s="96"/>
      <c r="H40" s="97"/>
    </row>
    <row r="41" spans="1:8" ht="48" thickBot="1">
      <c r="A41" s="16" t="s">
        <v>29</v>
      </c>
      <c r="B41" s="14" t="s">
        <v>5</v>
      </c>
      <c r="C41" s="29">
        <v>123</v>
      </c>
      <c r="D41" s="29">
        <v>123</v>
      </c>
      <c r="E41" s="141">
        <v>123</v>
      </c>
      <c r="F41" s="30">
        <v>124</v>
      </c>
      <c r="G41" s="30">
        <v>124</v>
      </c>
      <c r="H41" s="30">
        <v>124</v>
      </c>
    </row>
    <row r="42" spans="1:8" ht="63.75" thickBot="1">
      <c r="A42" s="16" t="s">
        <v>26</v>
      </c>
      <c r="B42" s="14" t="s">
        <v>5</v>
      </c>
      <c r="C42" s="31">
        <v>3678</v>
      </c>
      <c r="D42" s="31">
        <v>2970</v>
      </c>
      <c r="E42" s="126">
        <v>3270</v>
      </c>
      <c r="F42" s="20">
        <v>3570</v>
      </c>
      <c r="G42" s="20">
        <v>3870</v>
      </c>
      <c r="H42" s="20">
        <v>4270</v>
      </c>
    </row>
    <row r="43" spans="1:8" ht="16.5" thickBot="1">
      <c r="A43" s="16" t="s">
        <v>12</v>
      </c>
      <c r="B43" s="14" t="s">
        <v>5</v>
      </c>
      <c r="C43" s="32">
        <f aca="true" t="shared" si="1" ref="C43:H43">C38-C41-C42</f>
        <v>3943</v>
      </c>
      <c r="D43" s="32">
        <f t="shared" si="1"/>
        <v>1441</v>
      </c>
      <c r="E43" s="128">
        <f t="shared" si="1"/>
        <v>1707</v>
      </c>
      <c r="F43" s="32">
        <f t="shared" si="1"/>
        <v>1906</v>
      </c>
      <c r="G43" s="32">
        <f t="shared" si="1"/>
        <v>2106</v>
      </c>
      <c r="H43" s="32">
        <f t="shared" si="1"/>
        <v>2206</v>
      </c>
    </row>
    <row r="44" spans="1:8" ht="16.5" thickBot="1">
      <c r="A44" s="95"/>
      <c r="B44" s="96"/>
      <c r="C44" s="96"/>
      <c r="D44" s="96"/>
      <c r="E44" s="96"/>
      <c r="F44" s="96"/>
      <c r="G44" s="96"/>
      <c r="H44" s="97"/>
    </row>
    <row r="45" spans="1:8" ht="63.75" thickBot="1">
      <c r="A45" s="103" t="s">
        <v>45</v>
      </c>
      <c r="B45" s="12" t="s">
        <v>14</v>
      </c>
      <c r="C45" s="33">
        <v>11.397</v>
      </c>
      <c r="D45" s="34">
        <v>11.12</v>
      </c>
      <c r="E45" s="143">
        <v>11.22</v>
      </c>
      <c r="F45" s="34">
        <v>11.3</v>
      </c>
      <c r="G45" s="34">
        <v>11.45</v>
      </c>
      <c r="H45" s="35">
        <v>11.6</v>
      </c>
    </row>
    <row r="46" spans="1:8" ht="48" thickBot="1">
      <c r="A46" s="94" t="s">
        <v>6</v>
      </c>
      <c r="B46" s="100"/>
      <c r="C46" s="100"/>
      <c r="D46" s="100"/>
      <c r="E46" s="100"/>
      <c r="F46" s="100"/>
      <c r="G46" s="100"/>
      <c r="H46" s="101"/>
    </row>
    <row r="47" spans="1:8" ht="16.5" hidden="1" thickBot="1">
      <c r="A47" s="98"/>
      <c r="B47" s="22"/>
      <c r="C47" s="36"/>
      <c r="D47" s="35"/>
      <c r="E47" s="144"/>
      <c r="F47" s="35"/>
      <c r="G47" s="35"/>
      <c r="H47" s="35"/>
    </row>
    <row r="48" spans="1:8" ht="32.25" thickBot="1">
      <c r="A48" s="16" t="s">
        <v>7</v>
      </c>
      <c r="B48" s="12" t="s">
        <v>14</v>
      </c>
      <c r="C48" s="36">
        <v>0.001</v>
      </c>
      <c r="D48" s="36">
        <v>0.001</v>
      </c>
      <c r="E48" s="145">
        <v>0.001</v>
      </c>
      <c r="F48" s="35">
        <v>0.003</v>
      </c>
      <c r="G48" s="35">
        <v>0.003</v>
      </c>
      <c r="H48" s="35">
        <v>0.003</v>
      </c>
    </row>
    <row r="49" spans="1:8" ht="32.25" thickBot="1">
      <c r="A49" s="16" t="s">
        <v>8</v>
      </c>
      <c r="B49" s="12" t="s">
        <v>14</v>
      </c>
      <c r="C49" s="37">
        <v>1.931</v>
      </c>
      <c r="D49" s="38">
        <v>1.948</v>
      </c>
      <c r="E49" s="146">
        <v>1.98</v>
      </c>
      <c r="F49" s="38">
        <v>2.25</v>
      </c>
      <c r="G49" s="38">
        <v>2.8</v>
      </c>
      <c r="H49" s="38">
        <v>3.1</v>
      </c>
    </row>
    <row r="50" spans="1:8" ht="56.25" customHeight="1" thickBot="1">
      <c r="A50" s="16" t="s">
        <v>28</v>
      </c>
      <c r="B50" s="12" t="s">
        <v>14</v>
      </c>
      <c r="C50" s="33">
        <v>0.189</v>
      </c>
      <c r="D50" s="34">
        <v>0.19</v>
      </c>
      <c r="E50" s="143">
        <v>0.195</v>
      </c>
      <c r="F50" s="34">
        <v>0.195</v>
      </c>
      <c r="G50" s="34">
        <v>0.2</v>
      </c>
      <c r="H50" s="35">
        <v>0.2</v>
      </c>
    </row>
    <row r="51" spans="1:8" ht="32.25" thickBot="1">
      <c r="A51" s="16" t="s">
        <v>9</v>
      </c>
      <c r="B51" s="14" t="s">
        <v>14</v>
      </c>
      <c r="C51" s="33">
        <v>1.969</v>
      </c>
      <c r="D51" s="34">
        <v>1.965</v>
      </c>
      <c r="E51" s="143">
        <v>2.07</v>
      </c>
      <c r="F51" s="34">
        <v>2.12</v>
      </c>
      <c r="G51" s="34">
        <v>2.16</v>
      </c>
      <c r="H51" s="35">
        <v>2.2</v>
      </c>
    </row>
    <row r="52" spans="1:8" ht="48" thickBot="1">
      <c r="A52" s="16" t="s">
        <v>29</v>
      </c>
      <c r="B52" s="14" t="s">
        <v>14</v>
      </c>
      <c r="C52" s="33">
        <v>0.128</v>
      </c>
      <c r="D52" s="34">
        <v>0.13</v>
      </c>
      <c r="E52" s="143">
        <v>0.131</v>
      </c>
      <c r="F52" s="34">
        <v>0.139</v>
      </c>
      <c r="G52" s="34">
        <v>0.139</v>
      </c>
      <c r="H52" s="35">
        <v>0.14</v>
      </c>
    </row>
    <row r="53" spans="1:8" ht="32.25" thickBot="1">
      <c r="A53" s="16" t="s">
        <v>10</v>
      </c>
      <c r="B53" s="14" t="s">
        <v>14</v>
      </c>
      <c r="C53" s="33">
        <v>0.853</v>
      </c>
      <c r="D53" s="34">
        <v>0.874</v>
      </c>
      <c r="E53" s="143">
        <v>0.88</v>
      </c>
      <c r="F53" s="34">
        <v>0.88</v>
      </c>
      <c r="G53" s="34">
        <v>0.85</v>
      </c>
      <c r="H53" s="35">
        <v>0.9</v>
      </c>
    </row>
    <row r="54" spans="1:8" ht="63.75" thickBot="1">
      <c r="A54" s="16" t="s">
        <v>26</v>
      </c>
      <c r="B54" s="14" t="s">
        <v>14</v>
      </c>
      <c r="C54" s="33">
        <v>2.535</v>
      </c>
      <c r="D54" s="34">
        <v>2.221</v>
      </c>
      <c r="E54" s="143">
        <v>2.3</v>
      </c>
      <c r="F54" s="34">
        <v>2.34</v>
      </c>
      <c r="G54" s="34">
        <v>2.38</v>
      </c>
      <c r="H54" s="35">
        <v>2.45</v>
      </c>
    </row>
    <row r="55" spans="1:8" ht="32.25" thickBot="1">
      <c r="A55" s="16" t="s">
        <v>27</v>
      </c>
      <c r="B55" s="14" t="s">
        <v>14</v>
      </c>
      <c r="C55" s="34">
        <v>1.415</v>
      </c>
      <c r="D55" s="34">
        <v>1.409</v>
      </c>
      <c r="E55" s="143">
        <v>1.41</v>
      </c>
      <c r="F55" s="34">
        <v>1.415</v>
      </c>
      <c r="G55" s="34">
        <v>1.42</v>
      </c>
      <c r="H55" s="35">
        <v>1.425</v>
      </c>
    </row>
    <row r="56" spans="1:8" ht="32.25" thickBot="1">
      <c r="A56" s="16" t="s">
        <v>12</v>
      </c>
      <c r="B56" s="14" t="s">
        <v>14</v>
      </c>
      <c r="C56" s="33">
        <f aca="true" t="shared" si="2" ref="C56:H56">C45-C48-C49-C50-C51-C52-C53-C54-C55</f>
        <v>2.3759999999999994</v>
      </c>
      <c r="D56" s="33">
        <f t="shared" si="2"/>
        <v>2.3820000000000006</v>
      </c>
      <c r="E56" s="147">
        <f t="shared" si="2"/>
        <v>2.253</v>
      </c>
      <c r="F56" s="33">
        <f t="shared" si="2"/>
        <v>1.9580000000000002</v>
      </c>
      <c r="G56" s="33">
        <f t="shared" si="2"/>
        <v>1.4979999999999993</v>
      </c>
      <c r="H56" s="33">
        <f t="shared" si="2"/>
        <v>1.1820000000000002</v>
      </c>
    </row>
    <row r="57" spans="1:8" ht="16.5" thickBot="1">
      <c r="A57" s="95"/>
      <c r="B57" s="96"/>
      <c r="C57" s="96"/>
      <c r="D57" s="96"/>
      <c r="E57" s="96"/>
      <c r="F57" s="96"/>
      <c r="G57" s="96"/>
      <c r="H57" s="97"/>
    </row>
    <row r="58" spans="1:8" ht="63.75" thickBot="1">
      <c r="A58" s="104" t="s">
        <v>46</v>
      </c>
      <c r="B58" s="14" t="s">
        <v>14</v>
      </c>
      <c r="C58" s="34">
        <v>1.561</v>
      </c>
      <c r="D58" s="34">
        <v>1.765</v>
      </c>
      <c r="E58" s="143">
        <v>1.77</v>
      </c>
      <c r="F58" s="34">
        <v>1.837</v>
      </c>
      <c r="G58" s="34">
        <v>1.852</v>
      </c>
      <c r="H58" s="34">
        <v>1.885</v>
      </c>
    </row>
    <row r="59" spans="1:8" ht="16.5" hidden="1" thickBot="1">
      <c r="A59" s="15"/>
      <c r="B59" s="14"/>
      <c r="C59" s="34"/>
      <c r="D59" s="34"/>
      <c r="E59" s="143"/>
      <c r="F59" s="34"/>
      <c r="G59" s="34"/>
      <c r="H59" s="34"/>
    </row>
    <row r="60" spans="1:8" ht="48" thickBot="1">
      <c r="A60" s="94" t="s">
        <v>6</v>
      </c>
      <c r="B60" s="95"/>
      <c r="C60" s="96"/>
      <c r="D60" s="96"/>
      <c r="E60" s="96"/>
      <c r="F60" s="96"/>
      <c r="G60" s="96"/>
      <c r="H60" s="97"/>
    </row>
    <row r="61" spans="1:8" ht="16.5" hidden="1" thickBot="1">
      <c r="A61" s="98"/>
      <c r="B61" s="12"/>
      <c r="C61" s="34"/>
      <c r="D61" s="34"/>
      <c r="E61" s="143"/>
      <c r="F61" s="34"/>
      <c r="G61" s="34"/>
      <c r="H61" s="34"/>
    </row>
    <row r="62" spans="1:8" ht="32.25" thickBot="1">
      <c r="A62" s="16" t="s">
        <v>7</v>
      </c>
      <c r="B62" s="19" t="s">
        <v>14</v>
      </c>
      <c r="C62" s="34" t="s">
        <v>43</v>
      </c>
      <c r="D62" s="34" t="s">
        <v>43</v>
      </c>
      <c r="E62" s="143" t="s">
        <v>43</v>
      </c>
      <c r="F62" s="34" t="s">
        <v>43</v>
      </c>
      <c r="G62" s="34" t="s">
        <v>43</v>
      </c>
      <c r="H62" s="34" t="s">
        <v>43</v>
      </c>
    </row>
    <row r="63" spans="1:8" ht="32.25" thickBot="1">
      <c r="A63" s="16" t="s">
        <v>8</v>
      </c>
      <c r="B63" s="12" t="s">
        <v>14</v>
      </c>
      <c r="C63" s="34">
        <v>0.99</v>
      </c>
      <c r="D63" s="34">
        <v>1.203</v>
      </c>
      <c r="E63" s="143">
        <v>1.207</v>
      </c>
      <c r="F63" s="34">
        <v>1.215</v>
      </c>
      <c r="G63" s="34">
        <v>1.225</v>
      </c>
      <c r="H63" s="34">
        <v>1.23</v>
      </c>
    </row>
    <row r="64" spans="1:8" ht="48" thickBot="1">
      <c r="A64" s="16" t="s">
        <v>28</v>
      </c>
      <c r="B64" s="12" t="s">
        <v>14</v>
      </c>
      <c r="C64" s="34">
        <v>0.098</v>
      </c>
      <c r="D64" s="34">
        <v>0.098</v>
      </c>
      <c r="E64" s="143">
        <v>0.098</v>
      </c>
      <c r="F64" s="34">
        <v>0.1</v>
      </c>
      <c r="G64" s="34">
        <v>0.1</v>
      </c>
      <c r="H64" s="34">
        <v>0.105</v>
      </c>
    </row>
    <row r="65" spans="1:8" ht="32.25" thickBot="1">
      <c r="A65" s="16" t="s">
        <v>9</v>
      </c>
      <c r="B65" s="14" t="s">
        <v>14</v>
      </c>
      <c r="C65" s="34">
        <v>0.332</v>
      </c>
      <c r="D65" s="34">
        <v>0.332</v>
      </c>
      <c r="E65" s="143">
        <v>0.333</v>
      </c>
      <c r="F65" s="34">
        <v>0.337</v>
      </c>
      <c r="G65" s="34">
        <v>0.34</v>
      </c>
      <c r="H65" s="34">
        <v>0.35</v>
      </c>
    </row>
    <row r="66" spans="1:8" ht="48" thickBot="1">
      <c r="A66" s="16" t="s">
        <v>29</v>
      </c>
      <c r="B66" s="14" t="s">
        <v>14</v>
      </c>
      <c r="C66" s="34" t="s">
        <v>43</v>
      </c>
      <c r="D66" s="34" t="s">
        <v>43</v>
      </c>
      <c r="E66" s="143" t="s">
        <v>43</v>
      </c>
      <c r="F66" s="34" t="s">
        <v>43</v>
      </c>
      <c r="G66" s="34" t="s">
        <v>43</v>
      </c>
      <c r="H66" s="34" t="s">
        <v>43</v>
      </c>
    </row>
    <row r="67" spans="1:8" ht="32.25" thickBot="1">
      <c r="A67" s="16" t="s">
        <v>31</v>
      </c>
      <c r="B67" s="14" t="s">
        <v>14</v>
      </c>
      <c r="C67" s="34">
        <v>0.13</v>
      </c>
      <c r="D67" s="34">
        <v>0.132</v>
      </c>
      <c r="E67" s="143">
        <v>0.132</v>
      </c>
      <c r="F67" s="34">
        <v>0.135</v>
      </c>
      <c r="G67" s="34">
        <v>0.135</v>
      </c>
      <c r="H67" s="34">
        <v>0.14</v>
      </c>
    </row>
    <row r="68" spans="1:8" ht="32.25" thickBot="1">
      <c r="A68" s="16" t="s">
        <v>32</v>
      </c>
      <c r="B68" s="14" t="s">
        <v>14</v>
      </c>
      <c r="C68" s="34" t="s">
        <v>43</v>
      </c>
      <c r="D68" s="34" t="s">
        <v>43</v>
      </c>
      <c r="E68" s="143" t="s">
        <v>43</v>
      </c>
      <c r="F68" s="34" t="s">
        <v>43</v>
      </c>
      <c r="G68" s="34" t="s">
        <v>43</v>
      </c>
      <c r="H68" s="34" t="s">
        <v>43</v>
      </c>
    </row>
    <row r="69" spans="1:8" ht="63.75" thickBot="1">
      <c r="A69" s="16" t="s">
        <v>26</v>
      </c>
      <c r="B69" s="14" t="s">
        <v>14</v>
      </c>
      <c r="C69" s="34" t="s">
        <v>43</v>
      </c>
      <c r="D69" s="34" t="s">
        <v>43</v>
      </c>
      <c r="E69" s="143" t="s">
        <v>43</v>
      </c>
      <c r="F69" s="34">
        <v>0.05</v>
      </c>
      <c r="G69" s="34">
        <v>0.052</v>
      </c>
      <c r="H69" s="34">
        <v>0.06</v>
      </c>
    </row>
    <row r="70" spans="1:8" ht="32.25" thickBot="1">
      <c r="A70" s="16" t="s">
        <v>27</v>
      </c>
      <c r="B70" s="14" t="s">
        <v>14</v>
      </c>
      <c r="C70" s="34" t="s">
        <v>43</v>
      </c>
      <c r="D70" s="34" t="s">
        <v>43</v>
      </c>
      <c r="E70" s="143" t="s">
        <v>43</v>
      </c>
      <c r="F70" s="34" t="s">
        <v>43</v>
      </c>
      <c r="G70" s="34" t="s">
        <v>43</v>
      </c>
      <c r="H70" s="34" t="s">
        <v>43</v>
      </c>
    </row>
    <row r="71" spans="1:8" ht="32.25" thickBot="1">
      <c r="A71" s="16" t="s">
        <v>12</v>
      </c>
      <c r="B71" s="14" t="s">
        <v>14</v>
      </c>
      <c r="C71" s="34">
        <f>C58-C63-C64-C65-C67</f>
        <v>0.010999999999999954</v>
      </c>
      <c r="D71" s="34">
        <f>D58-D63-D64-D65-D67</f>
        <v>0</v>
      </c>
      <c r="E71" s="143">
        <f>E58-E63-E64-E65-E67</f>
        <v>0</v>
      </c>
      <c r="F71" s="34">
        <f>F58-F63-F64-F65-F67</f>
        <v>0.04999999999999988</v>
      </c>
      <c r="G71" s="34">
        <f>G58-G63-G64-G65-G67</f>
        <v>0.05199999999999999</v>
      </c>
      <c r="H71" s="34">
        <f>H58-H63-H64-H65-H67</f>
        <v>0.06000000000000005</v>
      </c>
    </row>
    <row r="72" spans="1:8" ht="16.5" thickBot="1">
      <c r="A72" s="95"/>
      <c r="B72" s="96"/>
      <c r="C72" s="96"/>
      <c r="D72" s="96"/>
      <c r="E72" s="96"/>
      <c r="F72" s="96"/>
      <c r="G72" s="96"/>
      <c r="H72" s="97"/>
    </row>
    <row r="73" spans="1:8" ht="79.5" thickBot="1">
      <c r="A73" s="93" t="s">
        <v>47</v>
      </c>
      <c r="B73" s="32" t="s">
        <v>15</v>
      </c>
      <c r="C73" s="39">
        <v>26800</v>
      </c>
      <c r="D73" s="40">
        <v>27558.9</v>
      </c>
      <c r="E73" s="148">
        <v>28400.67</v>
      </c>
      <c r="F73" s="40">
        <v>29308</v>
      </c>
      <c r="G73" s="40">
        <v>30201.1</v>
      </c>
      <c r="H73" s="41">
        <v>31100</v>
      </c>
    </row>
    <row r="74" spans="1:8" ht="48" thickBot="1">
      <c r="A74" s="15"/>
      <c r="B74" s="32" t="s">
        <v>20</v>
      </c>
      <c r="C74" s="42">
        <v>104</v>
      </c>
      <c r="D74" s="43">
        <f>(D73/C73)*100</f>
        <v>102.83171641791044</v>
      </c>
      <c r="E74" s="149">
        <f>(E73/D73)*100</f>
        <v>103.05443976356095</v>
      </c>
      <c r="F74" s="43">
        <f>(F73/E73)*100</f>
        <v>103.1947485745935</v>
      </c>
      <c r="G74" s="43">
        <f>(G73/F73)*100</f>
        <v>103.0472908420909</v>
      </c>
      <c r="H74" s="43">
        <f>(H73/G73)*100</f>
        <v>102.97638165497283</v>
      </c>
    </row>
    <row r="75" spans="1:8" ht="79.5" thickBot="1">
      <c r="A75" s="93" t="s">
        <v>48</v>
      </c>
      <c r="B75" s="32" t="s">
        <v>15</v>
      </c>
      <c r="C75" s="31" t="s">
        <v>43</v>
      </c>
      <c r="D75" s="31" t="s">
        <v>43</v>
      </c>
      <c r="E75" s="150" t="s">
        <v>43</v>
      </c>
      <c r="F75" s="31" t="s">
        <v>43</v>
      </c>
      <c r="G75" s="31" t="s">
        <v>43</v>
      </c>
      <c r="H75" s="31" t="s">
        <v>43</v>
      </c>
    </row>
    <row r="76" spans="1:8" ht="48" thickBot="1">
      <c r="A76" s="15"/>
      <c r="B76" s="32" t="s">
        <v>20</v>
      </c>
      <c r="C76" s="32"/>
      <c r="D76" s="21"/>
      <c r="E76" s="127"/>
      <c r="F76" s="21"/>
      <c r="G76" s="21"/>
      <c r="H76" s="30"/>
    </row>
    <row r="77" spans="1:8" ht="79.5" thickBot="1">
      <c r="A77" s="93" t="s">
        <v>49</v>
      </c>
      <c r="B77" s="32" t="s">
        <v>15</v>
      </c>
      <c r="C77" s="44">
        <v>36800</v>
      </c>
      <c r="D77" s="45">
        <v>37450</v>
      </c>
      <c r="E77" s="151">
        <v>38948</v>
      </c>
      <c r="F77" s="45">
        <v>40544.9</v>
      </c>
      <c r="G77" s="45">
        <v>42217.7</v>
      </c>
      <c r="H77" s="45">
        <v>44117.5</v>
      </c>
    </row>
    <row r="78" spans="1:8" ht="48" thickBot="1">
      <c r="A78" s="15"/>
      <c r="B78" s="32" t="s">
        <v>20</v>
      </c>
      <c r="C78" s="42">
        <v>105.3</v>
      </c>
      <c r="D78" s="43">
        <f>(D77/C77)*100</f>
        <v>101.7663043478261</v>
      </c>
      <c r="E78" s="149">
        <f>(E77/D77)*100</f>
        <v>104</v>
      </c>
      <c r="F78" s="43">
        <f>(F77/E77)*100</f>
        <v>104.10008216082983</v>
      </c>
      <c r="G78" s="43">
        <f>(G77/F77)*100</f>
        <v>104.12579633936696</v>
      </c>
      <c r="H78" s="43">
        <f>(H77/G77)*100</f>
        <v>104.50000829036163</v>
      </c>
    </row>
    <row r="79" spans="1:8" ht="16.5" thickBot="1">
      <c r="A79" s="95"/>
      <c r="B79" s="96"/>
      <c r="C79" s="96"/>
      <c r="D79" s="96"/>
      <c r="E79" s="96"/>
      <c r="F79" s="96"/>
      <c r="G79" s="96"/>
      <c r="H79" s="97"/>
    </row>
    <row r="80" spans="1:8" ht="32.25" thickBot="1">
      <c r="A80" s="106" t="s">
        <v>52</v>
      </c>
      <c r="B80" s="32" t="s">
        <v>16</v>
      </c>
      <c r="C80" s="66">
        <v>36509.232</v>
      </c>
      <c r="D80" s="66">
        <v>35455.98</v>
      </c>
      <c r="E80" s="152">
        <v>35600</v>
      </c>
      <c r="F80" s="66">
        <v>36100</v>
      </c>
      <c r="G80" s="66">
        <v>37150</v>
      </c>
      <c r="H80" s="67">
        <v>38470</v>
      </c>
    </row>
    <row r="81" spans="1:8" ht="48" thickBot="1">
      <c r="A81" s="15" t="s">
        <v>23</v>
      </c>
      <c r="B81" s="32" t="s">
        <v>20</v>
      </c>
      <c r="C81" s="46">
        <v>105</v>
      </c>
      <c r="D81" s="47">
        <f>(D80/C80)*100</f>
        <v>97.11510776233256</v>
      </c>
      <c r="E81" s="153">
        <f>(E80/D80)*100</f>
        <v>100.40619382118332</v>
      </c>
      <c r="F81" s="47">
        <f>(F80/E80)*100</f>
        <v>101.40449438202248</v>
      </c>
      <c r="G81" s="47">
        <f>(G80/F80)*100</f>
        <v>102.90858725761774</v>
      </c>
      <c r="H81" s="47">
        <f>(H80/G80)*100</f>
        <v>103.55316285329745</v>
      </c>
    </row>
    <row r="82" spans="1:8" ht="48" thickBot="1">
      <c r="A82" s="98" t="s">
        <v>6</v>
      </c>
      <c r="B82" s="95"/>
      <c r="C82" s="96"/>
      <c r="D82" s="96"/>
      <c r="E82" s="96"/>
      <c r="F82" s="96"/>
      <c r="G82" s="96"/>
      <c r="H82" s="97"/>
    </row>
    <row r="83" spans="1:8" ht="32.25" thickBot="1">
      <c r="A83" s="93" t="s">
        <v>7</v>
      </c>
      <c r="B83" s="14"/>
      <c r="C83" s="32"/>
      <c r="D83" s="21"/>
      <c r="E83" s="127"/>
      <c r="F83" s="21"/>
      <c r="G83" s="21"/>
      <c r="H83" s="30"/>
    </row>
    <row r="84" spans="1:8" ht="42.75" customHeight="1" thickBot="1">
      <c r="A84" s="15" t="s">
        <v>17</v>
      </c>
      <c r="B84" s="17" t="s">
        <v>16</v>
      </c>
      <c r="C84" s="48" t="s">
        <v>43</v>
      </c>
      <c r="D84" s="48" t="s">
        <v>43</v>
      </c>
      <c r="E84" s="154" t="s">
        <v>43</v>
      </c>
      <c r="F84" s="48" t="s">
        <v>43</v>
      </c>
      <c r="G84" s="48" t="s">
        <v>43</v>
      </c>
      <c r="H84" s="48" t="s">
        <v>43</v>
      </c>
    </row>
    <row r="85" spans="1:8" ht="48" thickBot="1">
      <c r="A85" s="16" t="s">
        <v>19</v>
      </c>
      <c r="B85" s="14" t="s">
        <v>20</v>
      </c>
      <c r="C85" s="32"/>
      <c r="D85" s="27"/>
      <c r="E85" s="140"/>
      <c r="F85" s="27"/>
      <c r="G85" s="27"/>
      <c r="H85" s="28"/>
    </row>
    <row r="86" spans="1:8" ht="48" thickBot="1">
      <c r="A86" s="16" t="s">
        <v>21</v>
      </c>
      <c r="B86" s="14" t="s">
        <v>20</v>
      </c>
      <c r="C86" s="32" t="s">
        <v>18</v>
      </c>
      <c r="D86" s="30"/>
      <c r="E86" s="141"/>
      <c r="F86" s="30"/>
      <c r="G86" s="30"/>
      <c r="H86" s="30"/>
    </row>
    <row r="87" spans="1:8" ht="16.5" thickBot="1">
      <c r="A87" s="95"/>
      <c r="B87" s="96"/>
      <c r="C87" s="96"/>
      <c r="D87" s="96"/>
      <c r="E87" s="96"/>
      <c r="F87" s="96"/>
      <c r="G87" s="96"/>
      <c r="H87" s="97"/>
    </row>
    <row r="88" spans="1:8" ht="32.25" thickBot="1">
      <c r="A88" s="93" t="s">
        <v>8</v>
      </c>
      <c r="B88" s="18"/>
      <c r="C88" s="32"/>
      <c r="D88" s="21"/>
      <c r="E88" s="127"/>
      <c r="F88" s="21"/>
      <c r="G88" s="27"/>
      <c r="H88" s="20"/>
    </row>
    <row r="89" spans="1:8" ht="32.25" thickBot="1">
      <c r="A89" s="15" t="s">
        <v>17</v>
      </c>
      <c r="B89" s="17" t="s">
        <v>16</v>
      </c>
      <c r="C89" s="51">
        <v>5730.2</v>
      </c>
      <c r="D89" s="40">
        <v>6204.7</v>
      </c>
      <c r="E89" s="148">
        <v>6328.7</v>
      </c>
      <c r="F89" s="72">
        <v>6581.9</v>
      </c>
      <c r="G89" s="69">
        <v>6850.8</v>
      </c>
      <c r="H89" s="55">
        <v>7110.2</v>
      </c>
    </row>
    <row r="90" spans="1:8" ht="48" thickBot="1">
      <c r="A90" s="16" t="s">
        <v>19</v>
      </c>
      <c r="B90" s="14" t="s">
        <v>20</v>
      </c>
      <c r="C90" s="32">
        <v>102.9</v>
      </c>
      <c r="D90" s="27">
        <v>99.8</v>
      </c>
      <c r="E90" s="140">
        <v>110.8</v>
      </c>
      <c r="F90" s="27">
        <v>102.9</v>
      </c>
      <c r="G90" s="27">
        <v>103.9</v>
      </c>
      <c r="H90" s="27">
        <v>104.2</v>
      </c>
    </row>
    <row r="91" spans="1:8" ht="48" thickBot="1">
      <c r="A91" s="16" t="s">
        <v>21</v>
      </c>
      <c r="B91" s="14" t="s">
        <v>20</v>
      </c>
      <c r="C91" s="32" t="s">
        <v>18</v>
      </c>
      <c r="D91" s="49">
        <f>((D89/C89)/D90)*10000</f>
        <v>108.49768365043236</v>
      </c>
      <c r="E91" s="155">
        <f>((E89/D89)/E90)*10000</f>
        <v>92.0563944218599</v>
      </c>
      <c r="F91" s="49">
        <f>((F89/E89)/F90)*10000</f>
        <v>101.06979752549674</v>
      </c>
      <c r="G91" s="49">
        <f>((G89/F89)/G90)*10000</f>
        <v>100.17848551648942</v>
      </c>
      <c r="H91" s="49">
        <f>((H89/G89)/H90)*10000</f>
        <v>99.60308935157214</v>
      </c>
    </row>
    <row r="92" spans="1:8" ht="16.5" thickBot="1">
      <c r="A92" s="111"/>
      <c r="B92" s="112"/>
      <c r="C92" s="112"/>
      <c r="D92" s="112"/>
      <c r="E92" s="112"/>
      <c r="F92" s="112"/>
      <c r="G92" s="112"/>
      <c r="H92" s="113"/>
    </row>
    <row r="93" spans="1:8" ht="81.75" customHeight="1" thickBot="1">
      <c r="A93" s="93" t="s">
        <v>30</v>
      </c>
      <c r="B93" s="105"/>
      <c r="C93" s="61"/>
      <c r="D93" s="61"/>
      <c r="E93" s="156"/>
      <c r="F93" s="61"/>
      <c r="G93" s="61"/>
      <c r="H93" s="61"/>
    </row>
    <row r="94" spans="1:8" ht="32.25" thickBot="1">
      <c r="A94" s="15" t="s">
        <v>17</v>
      </c>
      <c r="B94" s="14" t="s">
        <v>16</v>
      </c>
      <c r="C94" s="39">
        <v>0.249</v>
      </c>
      <c r="D94" s="40">
        <v>0.242</v>
      </c>
      <c r="E94" s="148">
        <v>0.245</v>
      </c>
      <c r="F94" s="40">
        <v>0.255</v>
      </c>
      <c r="G94" s="40">
        <v>0.3</v>
      </c>
      <c r="H94" s="45">
        <v>0.35</v>
      </c>
    </row>
    <row r="95" spans="1:8" ht="48" thickBot="1">
      <c r="A95" s="16" t="s">
        <v>19</v>
      </c>
      <c r="B95" s="14" t="s">
        <v>20</v>
      </c>
      <c r="C95" s="42">
        <v>104.2</v>
      </c>
      <c r="D95" s="50">
        <v>103</v>
      </c>
      <c r="E95" s="157">
        <v>104</v>
      </c>
      <c r="F95" s="50">
        <v>104</v>
      </c>
      <c r="G95" s="50">
        <v>104</v>
      </c>
      <c r="H95" s="50">
        <v>104</v>
      </c>
    </row>
    <row r="96" spans="1:8" ht="48" thickBot="1">
      <c r="A96" s="16" t="s">
        <v>21</v>
      </c>
      <c r="B96" s="14" t="s">
        <v>20</v>
      </c>
      <c r="C96" s="32" t="s">
        <v>18</v>
      </c>
      <c r="D96" s="49">
        <f>((D94/C94)/D95)*10000</f>
        <v>94.35801458260225</v>
      </c>
      <c r="E96" s="155">
        <f>((E94/D94)/E95)*10000</f>
        <v>97.34583598219963</v>
      </c>
      <c r="F96" s="49">
        <f>((F94/E94)/F95)*10000</f>
        <v>100.0784929356358</v>
      </c>
      <c r="G96" s="49">
        <f>((G94/F94)/G95)*10000</f>
        <v>113.12217194570135</v>
      </c>
      <c r="H96" s="49">
        <f>((H94/G94)/H95)*10000</f>
        <v>112.17948717948718</v>
      </c>
    </row>
    <row r="97" spans="1:8" ht="16.5" thickBot="1">
      <c r="A97" s="95"/>
      <c r="B97" s="96"/>
      <c r="C97" s="96"/>
      <c r="D97" s="96"/>
      <c r="E97" s="96"/>
      <c r="F97" s="96"/>
      <c r="G97" s="96"/>
      <c r="H97" s="97"/>
    </row>
    <row r="98" spans="1:8" ht="16.5" thickBot="1">
      <c r="A98" s="106" t="s">
        <v>9</v>
      </c>
      <c r="B98" s="95"/>
      <c r="C98" s="96"/>
      <c r="D98" s="96"/>
      <c r="E98" s="96"/>
      <c r="F98" s="96"/>
      <c r="G98" s="96"/>
      <c r="H98" s="97"/>
    </row>
    <row r="99" spans="1:8" ht="32.25" thickBot="1">
      <c r="A99" s="15" t="s">
        <v>17</v>
      </c>
      <c r="B99" s="17" t="s">
        <v>16</v>
      </c>
      <c r="C99" s="51">
        <v>5260.1</v>
      </c>
      <c r="D99" s="40">
        <v>3270.6</v>
      </c>
      <c r="E99" s="148">
        <v>3340.1</v>
      </c>
      <c r="F99" s="40">
        <v>3497.1</v>
      </c>
      <c r="G99" s="40">
        <v>3812.2</v>
      </c>
      <c r="H99" s="40">
        <v>4100</v>
      </c>
    </row>
    <row r="100" spans="1:8" ht="48" thickBot="1">
      <c r="A100" s="16" t="s">
        <v>19</v>
      </c>
      <c r="B100" s="14" t="s">
        <v>20</v>
      </c>
      <c r="C100" s="42">
        <v>107.2</v>
      </c>
      <c r="D100" s="47">
        <v>103.8</v>
      </c>
      <c r="E100" s="153">
        <v>103.6</v>
      </c>
      <c r="F100" s="47">
        <v>104.2</v>
      </c>
      <c r="G100" s="47">
        <v>104.4</v>
      </c>
      <c r="H100" s="47">
        <v>104.5</v>
      </c>
    </row>
    <row r="101" spans="1:8" ht="48" thickBot="1">
      <c r="A101" s="16" t="s">
        <v>21</v>
      </c>
      <c r="B101" s="14" t="s">
        <v>20</v>
      </c>
      <c r="C101" s="42" t="s">
        <v>18</v>
      </c>
      <c r="D101" s="49">
        <f>((D99/C99)/D100)*10000</f>
        <v>59.901276630161426</v>
      </c>
      <c r="E101" s="155">
        <f>((E99/D99)/E100)*10000</f>
        <v>98.5762474480141</v>
      </c>
      <c r="F101" s="49">
        <f>((F99/E99)/F100)*10000</f>
        <v>100.48028605577508</v>
      </c>
      <c r="G101" s="49">
        <f>((G99/F99)/G100)*10000</f>
        <v>104.41601804494603</v>
      </c>
      <c r="H101" s="49">
        <f>((H99/G99)/H100)*10000</f>
        <v>102.91813063523833</v>
      </c>
    </row>
    <row r="102" spans="1:8" ht="16.5" thickBot="1">
      <c r="A102" s="95"/>
      <c r="B102" s="96"/>
      <c r="C102" s="96"/>
      <c r="D102" s="96"/>
      <c r="E102" s="96"/>
      <c r="F102" s="96"/>
      <c r="G102" s="96"/>
      <c r="H102" s="97"/>
    </row>
    <row r="103" spans="1:8" ht="63.75" thickBot="1">
      <c r="A103" s="93" t="s">
        <v>29</v>
      </c>
      <c r="B103" s="14"/>
      <c r="C103" s="32"/>
      <c r="D103" s="21"/>
      <c r="E103" s="127"/>
      <c r="F103" s="21"/>
      <c r="G103" s="21"/>
      <c r="H103" s="21"/>
    </row>
    <row r="104" spans="1:8" ht="32.25" thickBot="1">
      <c r="A104" s="15" t="s">
        <v>17</v>
      </c>
      <c r="B104" s="17" t="s">
        <v>16</v>
      </c>
      <c r="C104" s="51">
        <v>110.87</v>
      </c>
      <c r="D104" s="40">
        <v>1176.4</v>
      </c>
      <c r="E104" s="148">
        <v>1001.5</v>
      </c>
      <c r="F104" s="40">
        <v>1110</v>
      </c>
      <c r="G104" s="40">
        <v>1150.4</v>
      </c>
      <c r="H104" s="40">
        <v>1200.7</v>
      </c>
    </row>
    <row r="105" spans="1:8" ht="48" thickBot="1">
      <c r="A105" s="16" t="s">
        <v>19</v>
      </c>
      <c r="B105" s="14" t="s">
        <v>20</v>
      </c>
      <c r="C105" s="42">
        <v>102.9</v>
      </c>
      <c r="D105" s="47">
        <v>103.8</v>
      </c>
      <c r="E105" s="153">
        <v>104.7</v>
      </c>
      <c r="F105" s="47">
        <v>103.1</v>
      </c>
      <c r="G105" s="47">
        <v>103.8</v>
      </c>
      <c r="H105" s="47">
        <v>104</v>
      </c>
    </row>
    <row r="106" spans="1:8" ht="48" thickBot="1">
      <c r="A106" s="16" t="s">
        <v>21</v>
      </c>
      <c r="B106" s="14" t="s">
        <v>20</v>
      </c>
      <c r="C106" s="32" t="s">
        <v>18</v>
      </c>
      <c r="D106" s="49">
        <f>((D104/C104)/D105)*10000</f>
        <v>1022.2182135233456</v>
      </c>
      <c r="E106" s="155">
        <f>((E104/D104)/E105)*10000</f>
        <v>81.31099136244258</v>
      </c>
      <c r="F106" s="49">
        <f>((F104/E104)/F105)*10000</f>
        <v>107.50121180983133</v>
      </c>
      <c r="G106" s="49">
        <f>((G104/F104)/G105)*10000</f>
        <v>99.84551025013454</v>
      </c>
      <c r="H106" s="49">
        <f>((H104/G104)/H105)*10000</f>
        <v>100.358069434043</v>
      </c>
    </row>
    <row r="107" spans="1:8" ht="16.5" thickBot="1">
      <c r="A107" s="95"/>
      <c r="B107" s="96"/>
      <c r="C107" s="96"/>
      <c r="D107" s="96"/>
      <c r="E107" s="96"/>
      <c r="F107" s="96"/>
      <c r="G107" s="96"/>
      <c r="H107" s="97"/>
    </row>
    <row r="108" spans="1:8" ht="32.25" thickBot="1">
      <c r="A108" s="93" t="s">
        <v>31</v>
      </c>
      <c r="B108" s="4"/>
      <c r="C108" s="21"/>
      <c r="D108" s="21"/>
      <c r="E108" s="127"/>
      <c r="F108" s="21"/>
      <c r="G108" s="21"/>
      <c r="H108" s="21"/>
    </row>
    <row r="109" spans="1:8" ht="32.25" thickBot="1">
      <c r="A109" s="15" t="s">
        <v>17</v>
      </c>
      <c r="B109" s="17" t="s">
        <v>16</v>
      </c>
      <c r="C109" s="51">
        <v>1095.28</v>
      </c>
      <c r="D109" s="40">
        <v>1118.2</v>
      </c>
      <c r="E109" s="148">
        <v>1130.1</v>
      </c>
      <c r="F109" s="40">
        <v>1150.2</v>
      </c>
      <c r="G109" s="40">
        <v>1200</v>
      </c>
      <c r="H109" s="40">
        <v>1240.2</v>
      </c>
    </row>
    <row r="110" spans="1:8" ht="48" thickBot="1">
      <c r="A110" s="16" t="s">
        <v>19</v>
      </c>
      <c r="B110" s="14" t="s">
        <v>20</v>
      </c>
      <c r="C110" s="32">
        <v>102.9</v>
      </c>
      <c r="D110" s="28">
        <v>101.8</v>
      </c>
      <c r="E110" s="129">
        <v>104.1</v>
      </c>
      <c r="F110" s="28">
        <v>104.1</v>
      </c>
      <c r="G110" s="28">
        <v>104.1</v>
      </c>
      <c r="H110" s="28">
        <v>104.1</v>
      </c>
    </row>
    <row r="111" spans="1:8" ht="48" thickBot="1">
      <c r="A111" s="16" t="s">
        <v>21</v>
      </c>
      <c r="B111" s="14" t="s">
        <v>20</v>
      </c>
      <c r="C111" s="32" t="s">
        <v>18</v>
      </c>
      <c r="D111" s="49">
        <f>((D109/C109)/D110)*10000</f>
        <v>100.28744163740855</v>
      </c>
      <c r="E111" s="155">
        <f>((E109/D109)/E110)*10000</f>
        <v>97.0837755408677</v>
      </c>
      <c r="F111" s="49">
        <f>((F109/E109)/F110)*10000</f>
        <v>97.77003233755298</v>
      </c>
      <c r="G111" s="49">
        <f>((G109/F109)/G110)*10000</f>
        <v>100.22063572955862</v>
      </c>
      <c r="H111" s="49">
        <f>((H109/G109)/H110)*10000</f>
        <v>99.27953890489914</v>
      </c>
    </row>
    <row r="112" spans="1:8" ht="16.5" thickBot="1">
      <c r="A112" s="95"/>
      <c r="B112" s="96"/>
      <c r="C112" s="96"/>
      <c r="D112" s="96"/>
      <c r="E112" s="96"/>
      <c r="F112" s="96"/>
      <c r="G112" s="96"/>
      <c r="H112" s="97"/>
    </row>
    <row r="113" spans="1:8" ht="32.25" thickBot="1">
      <c r="A113" s="93" t="s">
        <v>33</v>
      </c>
      <c r="B113" s="14"/>
      <c r="C113" s="32"/>
      <c r="D113" s="21"/>
      <c r="E113" s="127"/>
      <c r="F113" s="21"/>
      <c r="G113" s="21"/>
      <c r="H113" s="21"/>
    </row>
    <row r="114" spans="1:8" ht="32.25" thickBot="1">
      <c r="A114" s="15" t="s">
        <v>17</v>
      </c>
      <c r="B114" s="17" t="s">
        <v>16</v>
      </c>
      <c r="C114" s="48" t="s">
        <v>43</v>
      </c>
      <c r="D114" s="48" t="s">
        <v>43</v>
      </c>
      <c r="E114" s="154" t="s">
        <v>43</v>
      </c>
      <c r="F114" s="48" t="s">
        <v>43</v>
      </c>
      <c r="G114" s="48" t="s">
        <v>43</v>
      </c>
      <c r="H114" s="48" t="s">
        <v>43</v>
      </c>
    </row>
    <row r="115" spans="1:8" ht="57.75" customHeight="1" thickBot="1">
      <c r="A115" s="16" t="s">
        <v>19</v>
      </c>
      <c r="B115" s="14" t="s">
        <v>20</v>
      </c>
      <c r="C115" s="32"/>
      <c r="D115" s="21"/>
      <c r="E115" s="127"/>
      <c r="F115" s="21"/>
      <c r="G115" s="21"/>
      <c r="H115" s="21"/>
    </row>
    <row r="116" spans="1:8" ht="50.25" customHeight="1" thickBot="1">
      <c r="A116" s="176" t="s">
        <v>21</v>
      </c>
      <c r="B116" s="11" t="s">
        <v>20</v>
      </c>
      <c r="C116" s="26" t="s">
        <v>18</v>
      </c>
      <c r="D116" s="27"/>
      <c r="E116" s="140"/>
      <c r="F116" s="27"/>
      <c r="G116" s="27"/>
      <c r="H116" s="27"/>
    </row>
    <row r="117" spans="1:8" ht="20.25" customHeight="1" thickBot="1">
      <c r="A117" s="95"/>
      <c r="B117" s="96"/>
      <c r="C117" s="96"/>
      <c r="D117" s="96"/>
      <c r="E117" s="96"/>
      <c r="F117" s="96"/>
      <c r="G117" s="96"/>
      <c r="H117" s="97"/>
    </row>
    <row r="118" spans="1:8" ht="63.75" thickBot="1">
      <c r="A118" s="93" t="s">
        <v>26</v>
      </c>
      <c r="B118" s="5"/>
      <c r="C118" s="174"/>
      <c r="D118" s="174"/>
      <c r="E118" s="175"/>
      <c r="F118" s="174"/>
      <c r="G118" s="174"/>
      <c r="H118" s="174"/>
    </row>
    <row r="119" spans="1:8" ht="32.25" thickBot="1">
      <c r="A119" s="15" t="s">
        <v>17</v>
      </c>
      <c r="B119" s="17" t="s">
        <v>16</v>
      </c>
      <c r="C119" s="52">
        <v>13325.8</v>
      </c>
      <c r="D119" s="52">
        <v>10102.2</v>
      </c>
      <c r="E119" s="158">
        <v>12120.12</v>
      </c>
      <c r="F119" s="52">
        <v>13200.1</v>
      </c>
      <c r="G119" s="52">
        <v>13845</v>
      </c>
      <c r="H119" s="52">
        <v>14610</v>
      </c>
    </row>
    <row r="120" spans="1:8" ht="48" thickBot="1">
      <c r="A120" s="16" t="s">
        <v>19</v>
      </c>
      <c r="B120" s="14" t="s">
        <v>20</v>
      </c>
      <c r="C120" s="42">
        <v>102.9</v>
      </c>
      <c r="D120" s="47">
        <v>99.8</v>
      </c>
      <c r="E120" s="153">
        <v>110.8</v>
      </c>
      <c r="F120" s="47">
        <v>102.9</v>
      </c>
      <c r="G120" s="47">
        <v>103.9</v>
      </c>
      <c r="H120" s="47">
        <v>104.2</v>
      </c>
    </row>
    <row r="121" spans="1:8" ht="48" thickBot="1">
      <c r="A121" s="16" t="s">
        <v>21</v>
      </c>
      <c r="B121" s="14" t="s">
        <v>20</v>
      </c>
      <c r="C121" s="42" t="s">
        <v>18</v>
      </c>
      <c r="D121" s="49">
        <f>((D119/C119)/D120)*10000</f>
        <v>75.96125478229871</v>
      </c>
      <c r="E121" s="155">
        <f>((E119/D119)/E120)*10000</f>
        <v>108.28073550408686</v>
      </c>
      <c r="F121" s="49">
        <f>((F119/E119)/F120)*10000</f>
        <v>105.84124183524794</v>
      </c>
      <c r="G121" s="49">
        <f>((G119/F119)/G120)*10000</f>
        <v>100.94857463784344</v>
      </c>
      <c r="H121" s="49">
        <f>((H119/G119)/H120)*10000</f>
        <v>101.272034985641</v>
      </c>
    </row>
    <row r="122" spans="1:8" ht="16.5" thickBot="1">
      <c r="A122" s="95"/>
      <c r="B122" s="96"/>
      <c r="C122" s="96"/>
      <c r="D122" s="96"/>
      <c r="E122" s="96"/>
      <c r="F122" s="96"/>
      <c r="G122" s="96"/>
      <c r="H122" s="97"/>
    </row>
    <row r="123" spans="1:8" ht="48" thickBot="1">
      <c r="A123" s="93" t="s">
        <v>27</v>
      </c>
      <c r="B123" s="14"/>
      <c r="C123" s="32"/>
      <c r="D123" s="21"/>
      <c r="E123" s="127"/>
      <c r="F123" s="21"/>
      <c r="G123" s="21"/>
      <c r="H123" s="21"/>
    </row>
    <row r="124" spans="1:8" ht="32.25" thickBot="1">
      <c r="A124" s="15" t="s">
        <v>17</v>
      </c>
      <c r="B124" s="17" t="s">
        <v>16</v>
      </c>
      <c r="C124" s="48" t="s">
        <v>43</v>
      </c>
      <c r="D124" s="48" t="s">
        <v>43</v>
      </c>
      <c r="E124" s="154" t="s">
        <v>43</v>
      </c>
      <c r="F124" s="48" t="s">
        <v>43</v>
      </c>
      <c r="G124" s="48" t="s">
        <v>43</v>
      </c>
      <c r="H124" s="48" t="s">
        <v>43</v>
      </c>
    </row>
    <row r="125" spans="1:8" ht="48" thickBot="1">
      <c r="A125" s="16" t="s">
        <v>19</v>
      </c>
      <c r="B125" s="14" t="s">
        <v>20</v>
      </c>
      <c r="C125" s="32"/>
      <c r="D125" s="28"/>
      <c r="E125" s="129"/>
      <c r="F125" s="28"/>
      <c r="G125" s="28"/>
      <c r="H125" s="28"/>
    </row>
    <row r="126" spans="1:8" ht="48" thickBot="1">
      <c r="A126" s="16" t="s">
        <v>21</v>
      </c>
      <c r="B126" s="14" t="s">
        <v>20</v>
      </c>
      <c r="C126" s="32" t="s">
        <v>18</v>
      </c>
      <c r="D126" s="30"/>
      <c r="E126" s="141"/>
      <c r="F126" s="30"/>
      <c r="G126" s="30"/>
      <c r="H126" s="30"/>
    </row>
    <row r="127" spans="1:8" ht="16.5" thickBot="1">
      <c r="A127" s="95"/>
      <c r="B127" s="96"/>
      <c r="C127" s="96"/>
      <c r="D127" s="96"/>
      <c r="E127" s="96"/>
      <c r="F127" s="96"/>
      <c r="G127" s="96"/>
      <c r="H127" s="97"/>
    </row>
    <row r="128" spans="1:8" ht="16.5" thickBot="1">
      <c r="A128" s="106" t="s">
        <v>12</v>
      </c>
      <c r="B128" s="5"/>
      <c r="C128" s="174"/>
      <c r="D128" s="174"/>
      <c r="E128" s="175"/>
      <c r="F128" s="174"/>
      <c r="G128" s="174"/>
      <c r="H128" s="174"/>
    </row>
    <row r="129" spans="1:8" ht="32.25" thickBot="1">
      <c r="A129" s="15" t="s">
        <v>17</v>
      </c>
      <c r="B129" s="17" t="s">
        <v>16</v>
      </c>
      <c r="C129" s="40">
        <f aca="true" t="shared" si="3" ref="C129:H129">C80-C89-C94-C99-C104-C109-C119</f>
        <v>10986.733000000007</v>
      </c>
      <c r="D129" s="40">
        <f t="shared" si="3"/>
        <v>13583.638000000003</v>
      </c>
      <c r="E129" s="148">
        <f t="shared" si="3"/>
        <v>11679.235000000002</v>
      </c>
      <c r="F129" s="40">
        <f t="shared" si="3"/>
        <v>10560.444999999998</v>
      </c>
      <c r="G129" s="40">
        <f t="shared" si="3"/>
        <v>10291.3</v>
      </c>
      <c r="H129" s="40">
        <f t="shared" si="3"/>
        <v>10208.55</v>
      </c>
    </row>
    <row r="130" spans="1:8" ht="48" thickBot="1">
      <c r="A130" s="16" t="s">
        <v>19</v>
      </c>
      <c r="B130" s="14" t="s">
        <v>20</v>
      </c>
      <c r="C130" s="32"/>
      <c r="D130" s="28"/>
      <c r="E130" s="129"/>
      <c r="F130" s="28"/>
      <c r="G130" s="28"/>
      <c r="H130" s="28"/>
    </row>
    <row r="131" spans="1:8" ht="48" thickBot="1">
      <c r="A131" s="16" t="s">
        <v>21</v>
      </c>
      <c r="B131" s="14" t="s">
        <v>20</v>
      </c>
      <c r="C131" s="32" t="s">
        <v>18</v>
      </c>
      <c r="D131" s="30"/>
      <c r="E131" s="141"/>
      <c r="F131" s="30"/>
      <c r="G131" s="30"/>
      <c r="H131" s="30"/>
    </row>
    <row r="132" spans="1:8" ht="16.5" thickBot="1">
      <c r="A132" s="95"/>
      <c r="B132" s="96"/>
      <c r="C132" s="96"/>
      <c r="D132" s="96"/>
      <c r="E132" s="96"/>
      <c r="F132" s="96"/>
      <c r="G132" s="96"/>
      <c r="H132" s="97"/>
    </row>
    <row r="133" spans="1:8" ht="32.25" thickBot="1">
      <c r="A133" s="93" t="s">
        <v>50</v>
      </c>
      <c r="B133" s="14" t="s">
        <v>16</v>
      </c>
      <c r="C133" s="39">
        <v>3600.1</v>
      </c>
      <c r="D133" s="40">
        <v>3650.1</v>
      </c>
      <c r="E133" s="148">
        <v>3784.1</v>
      </c>
      <c r="F133" s="40">
        <v>4016.8</v>
      </c>
      <c r="G133" s="40">
        <v>4410.8</v>
      </c>
      <c r="H133" s="41">
        <v>4550.2</v>
      </c>
    </row>
    <row r="134" spans="1:8" ht="48" thickBot="1">
      <c r="A134" s="98" t="s">
        <v>6</v>
      </c>
      <c r="B134" s="95"/>
      <c r="C134" s="96"/>
      <c r="D134" s="96"/>
      <c r="E134" s="96"/>
      <c r="F134" s="96"/>
      <c r="G134" s="96"/>
      <c r="H134" s="97"/>
    </row>
    <row r="135" spans="1:8" ht="16.5" hidden="1" thickBot="1">
      <c r="A135" s="107"/>
      <c r="B135" s="12"/>
      <c r="C135" s="29"/>
      <c r="D135" s="30"/>
      <c r="E135" s="141"/>
      <c r="F135" s="30"/>
      <c r="G135" s="30"/>
      <c r="H135" s="30"/>
    </row>
    <row r="136" spans="1:8" ht="32.25" thickBot="1">
      <c r="A136" s="93" t="s">
        <v>7</v>
      </c>
      <c r="B136" s="14"/>
      <c r="C136" s="32"/>
      <c r="D136" s="21"/>
      <c r="E136" s="127"/>
      <c r="F136" s="21"/>
      <c r="G136" s="21"/>
      <c r="H136" s="30"/>
    </row>
    <row r="137" spans="1:8" ht="32.25" thickBot="1">
      <c r="A137" s="15" t="s">
        <v>17</v>
      </c>
      <c r="B137" s="17" t="s">
        <v>16</v>
      </c>
      <c r="C137" s="48" t="s">
        <v>43</v>
      </c>
      <c r="D137" s="48" t="s">
        <v>43</v>
      </c>
      <c r="E137" s="154" t="s">
        <v>43</v>
      </c>
      <c r="F137" s="48" t="s">
        <v>43</v>
      </c>
      <c r="G137" s="48" t="s">
        <v>43</v>
      </c>
      <c r="H137" s="48" t="s">
        <v>43</v>
      </c>
    </row>
    <row r="138" spans="1:8" ht="48" thickBot="1">
      <c r="A138" s="16" t="s">
        <v>19</v>
      </c>
      <c r="B138" s="14" t="s">
        <v>20</v>
      </c>
      <c r="C138" s="29"/>
      <c r="D138" s="30"/>
      <c r="E138" s="141"/>
      <c r="F138" s="30"/>
      <c r="G138" s="30"/>
      <c r="H138" s="30"/>
    </row>
    <row r="139" spans="1:8" ht="48" thickBot="1">
      <c r="A139" s="16" t="s">
        <v>21</v>
      </c>
      <c r="B139" s="14" t="s">
        <v>20</v>
      </c>
      <c r="C139" s="32" t="s">
        <v>18</v>
      </c>
      <c r="D139" s="20"/>
      <c r="E139" s="126"/>
      <c r="F139" s="20"/>
      <c r="G139" s="20"/>
      <c r="H139" s="20"/>
    </row>
    <row r="140" spans="1:8" ht="16.5" thickBot="1">
      <c r="A140" s="95"/>
      <c r="B140" s="96"/>
      <c r="C140" s="96"/>
      <c r="D140" s="96"/>
      <c r="E140" s="96"/>
      <c r="F140" s="96"/>
      <c r="G140" s="96"/>
      <c r="H140" s="97"/>
    </row>
    <row r="141" spans="1:8" ht="32.25" thickBot="1">
      <c r="A141" s="93" t="s">
        <v>8</v>
      </c>
      <c r="B141" s="18"/>
      <c r="C141" s="32"/>
      <c r="D141" s="21"/>
      <c r="E141" s="127"/>
      <c r="F141" s="21"/>
      <c r="G141" s="21"/>
      <c r="H141" s="30"/>
    </row>
    <row r="142" spans="1:8" ht="32.25" thickBot="1">
      <c r="A142" s="15" t="s">
        <v>17</v>
      </c>
      <c r="B142" s="17" t="s">
        <v>16</v>
      </c>
      <c r="C142" s="48">
        <v>2346.8</v>
      </c>
      <c r="D142" s="21">
        <v>2401.2</v>
      </c>
      <c r="E142" s="127">
        <v>2497.3</v>
      </c>
      <c r="F142" s="21">
        <v>2592.7</v>
      </c>
      <c r="G142" s="21">
        <v>2747.7</v>
      </c>
      <c r="H142" s="30">
        <v>2957.2</v>
      </c>
    </row>
    <row r="143" spans="1:8" ht="48" thickBot="1">
      <c r="A143" s="16" t="s">
        <v>19</v>
      </c>
      <c r="B143" s="14" t="s">
        <v>20</v>
      </c>
      <c r="C143" s="32">
        <v>102.9</v>
      </c>
      <c r="D143" s="27">
        <v>99.8</v>
      </c>
      <c r="E143" s="140">
        <v>110.8</v>
      </c>
      <c r="F143" s="27">
        <v>102.9</v>
      </c>
      <c r="G143" s="27">
        <v>103.9</v>
      </c>
      <c r="H143" s="27">
        <v>104.2</v>
      </c>
    </row>
    <row r="144" spans="1:8" ht="48" thickBot="1">
      <c r="A144" s="16" t="s">
        <v>21</v>
      </c>
      <c r="B144" s="14" t="s">
        <v>20</v>
      </c>
      <c r="C144" s="32" t="s">
        <v>18</v>
      </c>
      <c r="D144" s="53">
        <f>((D142/C142)/D143)*10000</f>
        <v>102.52309630339595</v>
      </c>
      <c r="E144" s="121">
        <f>((E142/D142)/E143)*10000</f>
        <v>93.86477038255843</v>
      </c>
      <c r="F144" s="53">
        <f>((F142/E142)/F143)*10000</f>
        <v>100.89419410670033</v>
      </c>
      <c r="G144" s="53">
        <f>((G142/F142)/G143)*10000</f>
        <v>102.00031160265516</v>
      </c>
      <c r="H144" s="53">
        <f>((H142/G142)/H143)*10000</f>
        <v>103.28652468506728</v>
      </c>
    </row>
    <row r="145" spans="1:8" ht="16.5" thickBot="1">
      <c r="A145" s="95"/>
      <c r="B145" s="96"/>
      <c r="C145" s="96"/>
      <c r="D145" s="96"/>
      <c r="E145" s="96"/>
      <c r="F145" s="96"/>
      <c r="G145" s="96"/>
      <c r="H145" s="97"/>
    </row>
    <row r="146" spans="1:8" ht="79.5" thickBot="1">
      <c r="A146" s="93" t="s">
        <v>34</v>
      </c>
      <c r="B146" s="14"/>
      <c r="C146" s="32"/>
      <c r="D146" s="21"/>
      <c r="E146" s="127"/>
      <c r="F146" s="21"/>
      <c r="G146" s="21"/>
      <c r="H146" s="30"/>
    </row>
    <row r="147" spans="1:8" ht="32.25" thickBot="1">
      <c r="A147" s="15" t="s">
        <v>17</v>
      </c>
      <c r="B147" s="17" t="s">
        <v>16</v>
      </c>
      <c r="C147" s="48">
        <v>829.57</v>
      </c>
      <c r="D147" s="21">
        <v>820.69</v>
      </c>
      <c r="E147" s="127">
        <v>849.2</v>
      </c>
      <c r="F147" s="21">
        <v>970.29</v>
      </c>
      <c r="G147" s="21">
        <v>1191.4</v>
      </c>
      <c r="H147" s="21">
        <v>1102.5</v>
      </c>
    </row>
    <row r="148" spans="1:8" ht="48" thickBot="1">
      <c r="A148" s="16" t="s">
        <v>19</v>
      </c>
      <c r="B148" s="14" t="s">
        <v>20</v>
      </c>
      <c r="C148" s="42">
        <v>104.2</v>
      </c>
      <c r="D148" s="50">
        <v>103</v>
      </c>
      <c r="E148" s="157">
        <v>104</v>
      </c>
      <c r="F148" s="50">
        <v>104</v>
      </c>
      <c r="G148" s="50">
        <v>104</v>
      </c>
      <c r="H148" s="50">
        <v>104</v>
      </c>
    </row>
    <row r="149" spans="1:8" ht="48" thickBot="1">
      <c r="A149" s="16" t="s">
        <v>21</v>
      </c>
      <c r="B149" s="14" t="s">
        <v>20</v>
      </c>
      <c r="C149" s="32" t="s">
        <v>18</v>
      </c>
      <c r="D149" s="47">
        <f>((D147/C147)/D148)*10000</f>
        <v>96.04812225212946</v>
      </c>
      <c r="E149" s="153">
        <f>((E147/D147)/E148)*10000</f>
        <v>99.49414048403922</v>
      </c>
      <c r="F149" s="47">
        <f>((F147/E147)/F148)*10000</f>
        <v>109.86471430124277</v>
      </c>
      <c r="G149" s="47">
        <f>((G147/F147)/G148)*10000</f>
        <v>118.06541581145052</v>
      </c>
      <c r="H149" s="47">
        <f>((H147/G147)/H148)*10000</f>
        <v>88.9790291964205</v>
      </c>
    </row>
    <row r="150" spans="1:8" ht="16.5" thickBot="1">
      <c r="A150" s="95"/>
      <c r="B150" s="96"/>
      <c r="C150" s="96"/>
      <c r="D150" s="96"/>
      <c r="E150" s="96"/>
      <c r="F150" s="96"/>
      <c r="G150" s="96"/>
      <c r="H150" s="97"/>
    </row>
    <row r="151" spans="1:8" ht="16.5" thickBot="1">
      <c r="A151" s="106" t="s">
        <v>9</v>
      </c>
      <c r="B151" s="14"/>
      <c r="C151" s="32"/>
      <c r="D151" s="21"/>
      <c r="E151" s="127"/>
      <c r="F151" s="21"/>
      <c r="G151" s="21"/>
      <c r="H151" s="21"/>
    </row>
    <row r="152" spans="1:8" ht="32.25" thickBot="1">
      <c r="A152" s="15" t="s">
        <v>17</v>
      </c>
      <c r="B152" s="17" t="s">
        <v>16</v>
      </c>
      <c r="C152" s="48">
        <v>293.35</v>
      </c>
      <c r="D152" s="21">
        <v>301.01</v>
      </c>
      <c r="E152" s="127">
        <v>307.7</v>
      </c>
      <c r="F152" s="21">
        <v>320.01</v>
      </c>
      <c r="G152" s="21">
        <v>332.8</v>
      </c>
      <c r="H152" s="21">
        <v>346.1</v>
      </c>
    </row>
    <row r="153" spans="1:8" ht="48" thickBot="1">
      <c r="A153" s="16" t="s">
        <v>19</v>
      </c>
      <c r="B153" s="14" t="s">
        <v>20</v>
      </c>
      <c r="C153" s="42">
        <v>107.2</v>
      </c>
      <c r="D153" s="47">
        <v>103.8</v>
      </c>
      <c r="E153" s="153">
        <v>103.6</v>
      </c>
      <c r="F153" s="47">
        <v>104.2</v>
      </c>
      <c r="G153" s="47">
        <v>104.4</v>
      </c>
      <c r="H153" s="47">
        <v>104.5</v>
      </c>
    </row>
    <row r="154" spans="1:8" ht="48" thickBot="1">
      <c r="A154" s="16" t="s">
        <v>21</v>
      </c>
      <c r="B154" s="14" t="s">
        <v>20</v>
      </c>
      <c r="C154" s="32" t="s">
        <v>18</v>
      </c>
      <c r="D154" s="47">
        <f>((D152/C152)/D153)*10000</f>
        <v>98.85473532934445</v>
      </c>
      <c r="E154" s="153">
        <f>((E152/D152)/E153)*10000</f>
        <v>98.67038371074781</v>
      </c>
      <c r="F154" s="47">
        <f>((F152/E152)/F153)*10000</f>
        <v>99.80868520513475</v>
      </c>
      <c r="G154" s="47">
        <f>((G152/F152)/G153)*10000</f>
        <v>99.61374530800703</v>
      </c>
      <c r="H154" s="47">
        <f>((H152/G152)/H153)*10000</f>
        <v>99.51808060360692</v>
      </c>
    </row>
    <row r="155" spans="1:8" ht="16.5" thickBot="1">
      <c r="A155" s="95"/>
      <c r="B155" s="96"/>
      <c r="C155" s="96"/>
      <c r="D155" s="96"/>
      <c r="E155" s="96"/>
      <c r="F155" s="96"/>
      <c r="G155" s="96"/>
      <c r="H155" s="97"/>
    </row>
    <row r="156" spans="1:8" ht="63.75" thickBot="1">
      <c r="A156" s="93" t="s">
        <v>29</v>
      </c>
      <c r="B156" s="14"/>
      <c r="C156" s="32"/>
      <c r="D156" s="21"/>
      <c r="E156" s="127"/>
      <c r="F156" s="21"/>
      <c r="G156" s="21"/>
      <c r="H156" s="21"/>
    </row>
    <row r="157" spans="1:8" ht="32.25" thickBot="1">
      <c r="A157" s="15" t="s">
        <v>17</v>
      </c>
      <c r="B157" s="17" t="s">
        <v>16</v>
      </c>
      <c r="C157" s="48" t="s">
        <v>43</v>
      </c>
      <c r="D157" s="48" t="s">
        <v>43</v>
      </c>
      <c r="E157" s="154" t="s">
        <v>43</v>
      </c>
      <c r="F157" s="48" t="s">
        <v>43</v>
      </c>
      <c r="G157" s="48" t="s">
        <v>43</v>
      </c>
      <c r="H157" s="48" t="s">
        <v>43</v>
      </c>
    </row>
    <row r="158" spans="1:8" ht="48" thickBot="1">
      <c r="A158" s="16" t="s">
        <v>19</v>
      </c>
      <c r="B158" s="14" t="s">
        <v>20</v>
      </c>
      <c r="C158" s="29"/>
      <c r="D158" s="21"/>
      <c r="E158" s="127"/>
      <c r="F158" s="21"/>
      <c r="G158" s="21"/>
      <c r="H158" s="21"/>
    </row>
    <row r="159" spans="1:8" ht="48" thickBot="1">
      <c r="A159" s="16" t="s">
        <v>21</v>
      </c>
      <c r="B159" s="14" t="s">
        <v>20</v>
      </c>
      <c r="C159" s="32" t="s">
        <v>18</v>
      </c>
      <c r="D159" s="28"/>
      <c r="E159" s="129"/>
      <c r="F159" s="28"/>
      <c r="G159" s="28"/>
      <c r="H159" s="28"/>
    </row>
    <row r="160" spans="1:8" ht="16.5" thickBot="1">
      <c r="A160" s="63"/>
      <c r="B160" s="64"/>
      <c r="C160" s="64"/>
      <c r="D160" s="64"/>
      <c r="E160" s="64"/>
      <c r="F160" s="64"/>
      <c r="G160" s="64"/>
      <c r="H160" s="65"/>
    </row>
    <row r="161" spans="1:8" ht="32.25" thickBot="1">
      <c r="A161" s="93" t="s">
        <v>31</v>
      </c>
      <c r="B161" s="4"/>
      <c r="C161" s="21"/>
      <c r="D161" s="21"/>
      <c r="E161" s="127"/>
      <c r="F161" s="21"/>
      <c r="G161" s="21"/>
      <c r="H161" s="21"/>
    </row>
    <row r="162" spans="1:8" ht="32.25" thickBot="1">
      <c r="A162" s="15" t="s">
        <v>17</v>
      </c>
      <c r="B162" s="17" t="s">
        <v>16</v>
      </c>
      <c r="C162" s="48">
        <v>130.38</v>
      </c>
      <c r="D162" s="21">
        <v>127.2</v>
      </c>
      <c r="E162" s="127">
        <v>129.9</v>
      </c>
      <c r="F162" s="21">
        <v>133.8</v>
      </c>
      <c r="G162" s="21">
        <v>138.9</v>
      </c>
      <c r="H162" s="21">
        <v>144.4</v>
      </c>
    </row>
    <row r="163" spans="1:8" ht="48" thickBot="1">
      <c r="A163" s="16" t="s">
        <v>19</v>
      </c>
      <c r="B163" s="14" t="s">
        <v>20</v>
      </c>
      <c r="C163" s="32">
        <v>102.9</v>
      </c>
      <c r="D163" s="28">
        <v>101.8</v>
      </c>
      <c r="E163" s="129">
        <v>104.1</v>
      </c>
      <c r="F163" s="28">
        <v>104.1</v>
      </c>
      <c r="G163" s="28">
        <v>104.1</v>
      </c>
      <c r="H163" s="28">
        <v>104.1</v>
      </c>
    </row>
    <row r="164" spans="1:8" ht="48" thickBot="1">
      <c r="A164" s="16" t="s">
        <v>21</v>
      </c>
      <c r="B164" s="14" t="s">
        <v>20</v>
      </c>
      <c r="C164" s="32" t="s">
        <v>18</v>
      </c>
      <c r="D164" s="47">
        <f>((D162/C162)/D163)*10000</f>
        <v>95.83592888974077</v>
      </c>
      <c r="E164" s="153">
        <f>((E162/D162)/E163)*10000</f>
        <v>98.10052018197307</v>
      </c>
      <c r="F164" s="47">
        <f>((F162/E162)/F163)*10000</f>
        <v>98.94554223710104</v>
      </c>
      <c r="G164" s="47">
        <f>((G162/F162)/G163)*10000</f>
        <v>99.72301555506735</v>
      </c>
      <c r="H164" s="47">
        <f>((H162/G162)/H163)*10000</f>
        <v>99.8652096304918</v>
      </c>
    </row>
    <row r="165" spans="1:8" ht="32.25" thickBot="1">
      <c r="A165" s="93" t="s">
        <v>33</v>
      </c>
      <c r="B165" s="14"/>
      <c r="C165" s="32"/>
      <c r="D165" s="30"/>
      <c r="E165" s="141"/>
      <c r="F165" s="30"/>
      <c r="G165" s="30"/>
      <c r="H165" s="30"/>
    </row>
    <row r="166" spans="1:8" ht="32.25" thickBot="1">
      <c r="A166" s="15" t="s">
        <v>17</v>
      </c>
      <c r="B166" s="17" t="s">
        <v>16</v>
      </c>
      <c r="C166" s="32" t="s">
        <v>43</v>
      </c>
      <c r="D166" s="32" t="s">
        <v>43</v>
      </c>
      <c r="E166" s="128" t="s">
        <v>43</v>
      </c>
      <c r="F166" s="32" t="s">
        <v>43</v>
      </c>
      <c r="G166" s="32" t="s">
        <v>43</v>
      </c>
      <c r="H166" s="32" t="s">
        <v>43</v>
      </c>
    </row>
    <row r="167" spans="1:8" ht="48" thickBot="1">
      <c r="A167" s="16" t="s">
        <v>19</v>
      </c>
      <c r="B167" s="14" t="s">
        <v>20</v>
      </c>
      <c r="C167" s="32"/>
      <c r="D167" s="28"/>
      <c r="E167" s="129"/>
      <c r="F167" s="28"/>
      <c r="G167" s="28"/>
      <c r="H167" s="28"/>
    </row>
    <row r="168" spans="1:8" ht="48" thickBot="1">
      <c r="A168" s="16" t="s">
        <v>21</v>
      </c>
      <c r="B168" s="14" t="s">
        <v>20</v>
      </c>
      <c r="C168" s="32"/>
      <c r="D168" s="28"/>
      <c r="E168" s="129"/>
      <c r="F168" s="28"/>
      <c r="G168" s="28"/>
      <c r="H168" s="28"/>
    </row>
    <row r="169" spans="1:8" ht="16.5" thickBot="1">
      <c r="A169" s="114"/>
      <c r="B169" s="115"/>
      <c r="C169" s="115"/>
      <c r="D169" s="115"/>
      <c r="E169" s="115"/>
      <c r="F169" s="115"/>
      <c r="G169" s="115"/>
      <c r="H169" s="116"/>
    </row>
    <row r="170" spans="1:8" ht="63.75" thickBot="1">
      <c r="A170" s="93" t="s">
        <v>26</v>
      </c>
      <c r="B170" s="4"/>
      <c r="C170" s="21"/>
      <c r="D170" s="21"/>
      <c r="E170" s="127"/>
      <c r="F170" s="21"/>
      <c r="G170" s="21"/>
      <c r="H170" s="21"/>
    </row>
    <row r="171" spans="1:8" ht="32.25" thickBot="1">
      <c r="A171" s="15" t="s">
        <v>17</v>
      </c>
      <c r="B171" s="17" t="s">
        <v>16</v>
      </c>
      <c r="C171" s="32" t="s">
        <v>43</v>
      </c>
      <c r="D171" s="32" t="s">
        <v>43</v>
      </c>
      <c r="E171" s="128" t="s">
        <v>43</v>
      </c>
      <c r="F171" s="32" t="s">
        <v>43</v>
      </c>
      <c r="G171" s="32" t="s">
        <v>43</v>
      </c>
      <c r="H171" s="32" t="s">
        <v>43</v>
      </c>
    </row>
    <row r="172" spans="1:8" ht="48" thickBot="1">
      <c r="A172" s="16" t="s">
        <v>19</v>
      </c>
      <c r="B172" s="14" t="s">
        <v>20</v>
      </c>
      <c r="C172" s="68">
        <v>102.9</v>
      </c>
      <c r="D172" s="68">
        <v>104.06037440578477</v>
      </c>
      <c r="E172" s="159">
        <v>105.62155794261298</v>
      </c>
      <c r="F172" s="68">
        <v>103.74148745916179</v>
      </c>
      <c r="G172" s="68">
        <v>103.94843533209858</v>
      </c>
      <c r="H172" s="68">
        <v>104.02990234014948</v>
      </c>
    </row>
    <row r="173" spans="1:8" ht="48" thickBot="1">
      <c r="A173" s="16" t="s">
        <v>21</v>
      </c>
      <c r="B173" s="14" t="s">
        <v>20</v>
      </c>
      <c r="C173" s="32" t="s">
        <v>18</v>
      </c>
      <c r="D173" s="28"/>
      <c r="E173" s="129"/>
      <c r="F173" s="28"/>
      <c r="G173" s="28"/>
      <c r="H173" s="28"/>
    </row>
    <row r="174" spans="1:8" ht="16.5" thickBot="1">
      <c r="A174" s="95"/>
      <c r="B174" s="96"/>
      <c r="C174" s="96"/>
      <c r="D174" s="96"/>
      <c r="E174" s="96"/>
      <c r="F174" s="96"/>
      <c r="G174" s="96"/>
      <c r="H174" s="97"/>
    </row>
    <row r="175" spans="1:8" ht="48" thickBot="1">
      <c r="A175" s="93" t="s">
        <v>27</v>
      </c>
      <c r="B175" s="14"/>
      <c r="C175" s="32"/>
      <c r="D175" s="21"/>
      <c r="E175" s="127"/>
      <c r="F175" s="21"/>
      <c r="G175" s="21"/>
      <c r="H175" s="21"/>
    </row>
    <row r="176" spans="1:8" ht="32.25" thickBot="1">
      <c r="A176" s="15" t="s">
        <v>17</v>
      </c>
      <c r="B176" s="17" t="s">
        <v>16</v>
      </c>
      <c r="C176" s="32" t="s">
        <v>43</v>
      </c>
      <c r="D176" s="32" t="s">
        <v>43</v>
      </c>
      <c r="E176" s="128" t="s">
        <v>43</v>
      </c>
      <c r="F176" s="32" t="s">
        <v>43</v>
      </c>
      <c r="G176" s="32" t="s">
        <v>43</v>
      </c>
      <c r="H176" s="32" t="s">
        <v>43</v>
      </c>
    </row>
    <row r="177" spans="1:8" ht="48" thickBot="1">
      <c r="A177" s="16" t="s">
        <v>19</v>
      </c>
      <c r="B177" s="14" t="s">
        <v>20</v>
      </c>
      <c r="C177" s="29"/>
      <c r="D177" s="21"/>
      <c r="E177" s="127"/>
      <c r="F177" s="21"/>
      <c r="G177" s="21"/>
      <c r="H177" s="21"/>
    </row>
    <row r="178" spans="1:8" ht="48" thickBot="1">
      <c r="A178" s="16" t="s">
        <v>21</v>
      </c>
      <c r="B178" s="14" t="s">
        <v>20</v>
      </c>
      <c r="C178" s="32" t="s">
        <v>18</v>
      </c>
      <c r="D178" s="28"/>
      <c r="E178" s="129"/>
      <c r="F178" s="28"/>
      <c r="G178" s="28"/>
      <c r="H178" s="28"/>
    </row>
    <row r="179" spans="1:8" ht="16.5" thickBot="1">
      <c r="A179" s="114"/>
      <c r="B179" s="115"/>
      <c r="C179" s="115"/>
      <c r="D179" s="115"/>
      <c r="E179" s="115"/>
      <c r="F179" s="115"/>
      <c r="G179" s="115"/>
      <c r="H179" s="116"/>
    </row>
    <row r="180" spans="1:8" ht="16.5" thickBot="1">
      <c r="A180" s="108" t="s">
        <v>12</v>
      </c>
      <c r="B180" s="4"/>
      <c r="C180" s="54"/>
      <c r="D180" s="54"/>
      <c r="E180" s="160"/>
      <c r="F180" s="54"/>
      <c r="G180" s="54"/>
      <c r="H180" s="54"/>
    </row>
    <row r="181" spans="1:8" ht="32.25" thickBot="1">
      <c r="A181" s="15" t="s">
        <v>17</v>
      </c>
      <c r="B181" s="17" t="s">
        <v>16</v>
      </c>
      <c r="C181" s="48"/>
      <c r="D181" s="21"/>
      <c r="E181" s="127"/>
      <c r="F181" s="21"/>
      <c r="G181" s="21"/>
      <c r="H181" s="21"/>
    </row>
    <row r="182" spans="1:8" ht="48" thickBot="1">
      <c r="A182" s="16" t="s">
        <v>19</v>
      </c>
      <c r="B182" s="14" t="s">
        <v>20</v>
      </c>
      <c r="C182" s="29"/>
      <c r="D182" s="21"/>
      <c r="E182" s="127"/>
      <c r="F182" s="21"/>
      <c r="G182" s="21"/>
      <c r="H182" s="21"/>
    </row>
    <row r="183" spans="1:8" ht="48" thickBot="1">
      <c r="A183" s="16" t="s">
        <v>21</v>
      </c>
      <c r="B183" s="14" t="s">
        <v>20</v>
      </c>
      <c r="C183" s="32" t="s">
        <v>18</v>
      </c>
      <c r="D183" s="28"/>
      <c r="E183" s="129"/>
      <c r="F183" s="28"/>
      <c r="G183" s="28"/>
      <c r="H183" s="28"/>
    </row>
    <row r="184" spans="1:8" ht="16.5" thickBot="1">
      <c r="A184" s="95"/>
      <c r="B184" s="96"/>
      <c r="C184" s="96"/>
      <c r="D184" s="96"/>
      <c r="E184" s="96"/>
      <c r="F184" s="96"/>
      <c r="G184" s="96"/>
      <c r="H184" s="97"/>
    </row>
    <row r="185" spans="1:8" ht="32.25" thickBot="1">
      <c r="A185" s="173" t="s">
        <v>51</v>
      </c>
      <c r="B185" s="17" t="s">
        <v>16</v>
      </c>
      <c r="C185" s="51">
        <f>140.1+541.2</f>
        <v>681.3000000000001</v>
      </c>
      <c r="D185" s="55">
        <f>62.81+532.9</f>
        <v>595.71</v>
      </c>
      <c r="E185" s="161">
        <f>83.34+534.5</f>
        <v>617.84</v>
      </c>
      <c r="F185" s="55">
        <f>111.7+536.7</f>
        <v>648.4000000000001</v>
      </c>
      <c r="G185" s="55">
        <f>144.59+543.2</f>
        <v>687.7900000000001</v>
      </c>
      <c r="H185" s="41">
        <f>166.5+554.1</f>
        <v>720.6</v>
      </c>
    </row>
    <row r="186" spans="1:8" ht="48" thickBot="1">
      <c r="A186" s="109" t="s">
        <v>6</v>
      </c>
      <c r="B186" s="95"/>
      <c r="C186" s="96"/>
      <c r="D186" s="96"/>
      <c r="E186" s="96"/>
      <c r="F186" s="96"/>
      <c r="G186" s="96"/>
      <c r="H186" s="97"/>
    </row>
    <row r="187" spans="1:8" ht="32.25" thickBot="1">
      <c r="A187" s="110" t="s">
        <v>7</v>
      </c>
      <c r="B187" s="13"/>
      <c r="C187" s="20"/>
      <c r="D187" s="20"/>
      <c r="E187" s="126"/>
      <c r="F187" s="20"/>
      <c r="G187" s="20"/>
      <c r="H187" s="21"/>
    </row>
    <row r="188" spans="1:8" ht="32.25" thickBot="1">
      <c r="A188" s="16" t="s">
        <v>17</v>
      </c>
      <c r="B188" s="14" t="s">
        <v>16</v>
      </c>
      <c r="C188" s="20" t="s">
        <v>43</v>
      </c>
      <c r="D188" s="20" t="s">
        <v>43</v>
      </c>
      <c r="E188" s="126" t="s">
        <v>43</v>
      </c>
      <c r="F188" s="20" t="s">
        <v>43</v>
      </c>
      <c r="G188" s="20" t="s">
        <v>43</v>
      </c>
      <c r="H188" s="20" t="s">
        <v>43</v>
      </c>
    </row>
    <row r="189" spans="1:8" ht="48" thickBot="1">
      <c r="A189" s="16" t="s">
        <v>19</v>
      </c>
      <c r="B189" s="14" t="s">
        <v>20</v>
      </c>
      <c r="C189" s="20">
        <v>104.9</v>
      </c>
      <c r="D189" s="20">
        <v>105.6</v>
      </c>
      <c r="E189" s="126">
        <v>105.1</v>
      </c>
      <c r="F189" s="20">
        <v>105.3</v>
      </c>
      <c r="G189" s="20">
        <v>105.5</v>
      </c>
      <c r="H189" s="21">
        <v>105.6</v>
      </c>
    </row>
    <row r="190" spans="1:8" ht="48" thickBot="1">
      <c r="A190" s="16" t="s">
        <v>21</v>
      </c>
      <c r="B190" s="14" t="s">
        <v>20</v>
      </c>
      <c r="C190" s="32" t="s">
        <v>18</v>
      </c>
      <c r="D190" s="20"/>
      <c r="E190" s="126"/>
      <c r="F190" s="20"/>
      <c r="G190" s="20"/>
      <c r="H190" s="21"/>
    </row>
    <row r="191" spans="1:8" ht="15.75" customHeight="1" thickBot="1">
      <c r="A191" s="95"/>
      <c r="B191" s="96"/>
      <c r="C191" s="96"/>
      <c r="D191" s="96"/>
      <c r="E191" s="96"/>
      <c r="F191" s="96"/>
      <c r="G191" s="96"/>
      <c r="H191" s="97"/>
    </row>
    <row r="192" spans="1:8" ht="32.25" thickBot="1">
      <c r="A192" s="93" t="s">
        <v>8</v>
      </c>
      <c r="B192" s="14"/>
      <c r="C192" s="32"/>
      <c r="D192" s="21"/>
      <c r="E192" s="127"/>
      <c r="F192" s="21"/>
      <c r="G192" s="21"/>
      <c r="H192" s="30"/>
    </row>
    <row r="193" spans="1:8" ht="16.5" hidden="1" thickBot="1">
      <c r="A193" s="106"/>
      <c r="B193" s="4"/>
      <c r="C193" s="27"/>
      <c r="D193" s="27"/>
      <c r="E193" s="140"/>
      <c r="F193" s="27"/>
      <c r="G193" s="27"/>
      <c r="H193" s="28"/>
    </row>
    <row r="194" spans="1:8" ht="32.25" thickBot="1">
      <c r="A194" s="16" t="s">
        <v>17</v>
      </c>
      <c r="B194" s="23" t="s">
        <v>16</v>
      </c>
      <c r="C194" s="70">
        <v>270.1</v>
      </c>
      <c r="D194" s="69">
        <v>250.8</v>
      </c>
      <c r="E194" s="162">
        <v>260.1</v>
      </c>
      <c r="F194" s="69">
        <v>270.1</v>
      </c>
      <c r="G194" s="69">
        <v>288.4</v>
      </c>
      <c r="H194" s="69">
        <v>307.5</v>
      </c>
    </row>
    <row r="195" spans="1:8" ht="48" thickBot="1">
      <c r="A195" s="16" t="s">
        <v>19</v>
      </c>
      <c r="B195" s="23" t="s">
        <v>20</v>
      </c>
      <c r="C195" s="25">
        <v>104.9</v>
      </c>
      <c r="D195" s="25">
        <v>105.6</v>
      </c>
      <c r="E195" s="123">
        <v>105.1</v>
      </c>
      <c r="F195" s="25">
        <v>105.3</v>
      </c>
      <c r="G195" s="25">
        <v>105.5</v>
      </c>
      <c r="H195" s="25">
        <v>105.6</v>
      </c>
    </row>
    <row r="196" spans="1:8" ht="48" thickBot="1">
      <c r="A196" s="16" t="s">
        <v>21</v>
      </c>
      <c r="B196" s="14" t="s">
        <v>20</v>
      </c>
      <c r="C196" s="32" t="s">
        <v>18</v>
      </c>
      <c r="D196" s="43">
        <f>((D194/C194)/D195)*10000</f>
        <v>87.93039614957422</v>
      </c>
      <c r="E196" s="149">
        <f>((E194/D194)/E195)*10000</f>
        <v>98.67567456830815</v>
      </c>
      <c r="F196" s="43">
        <f>((F194/E194)/F195)*10000</f>
        <v>98.61792509492113</v>
      </c>
      <c r="G196" s="43">
        <f>((G194/F194)/G195)*10000</f>
        <v>101.20878523137822</v>
      </c>
      <c r="H196" s="43">
        <f>((H194/G194)/H195)*10000</f>
        <v>100.96850964569413</v>
      </c>
    </row>
    <row r="197" spans="1:8" ht="79.5" thickBot="1">
      <c r="A197" s="93" t="s">
        <v>34</v>
      </c>
      <c r="B197" s="14"/>
      <c r="C197" s="32"/>
      <c r="D197" s="21"/>
      <c r="E197" s="127"/>
      <c r="F197" s="21"/>
      <c r="G197" s="21"/>
      <c r="H197" s="30"/>
    </row>
    <row r="198" spans="1:8" ht="32.25" thickBot="1">
      <c r="A198" s="16" t="s">
        <v>17</v>
      </c>
      <c r="B198" s="14" t="s">
        <v>16</v>
      </c>
      <c r="C198" s="39">
        <v>23.1</v>
      </c>
      <c r="D198" s="56">
        <v>23.5</v>
      </c>
      <c r="E198" s="120">
        <v>23.5</v>
      </c>
      <c r="F198" s="56">
        <v>24.8</v>
      </c>
      <c r="G198" s="56">
        <v>25.3</v>
      </c>
      <c r="H198" s="53">
        <v>26.2</v>
      </c>
    </row>
    <row r="199" spans="1:8" ht="48" thickBot="1">
      <c r="A199" s="16" t="s">
        <v>19</v>
      </c>
      <c r="B199" s="14" t="s">
        <v>20</v>
      </c>
      <c r="C199" s="20">
        <v>104.9</v>
      </c>
      <c r="D199" s="20">
        <v>105.6</v>
      </c>
      <c r="E199" s="126">
        <v>105.1</v>
      </c>
      <c r="F199" s="20">
        <v>105.3</v>
      </c>
      <c r="G199" s="20">
        <v>105.5</v>
      </c>
      <c r="H199" s="21">
        <v>105.6</v>
      </c>
    </row>
    <row r="200" spans="1:8" ht="48" thickBot="1">
      <c r="A200" s="16" t="s">
        <v>21</v>
      </c>
      <c r="B200" s="14" t="s">
        <v>20</v>
      </c>
      <c r="C200" s="32" t="s">
        <v>18</v>
      </c>
      <c r="D200" s="43">
        <f>((D198/C198)/D199)*10000</f>
        <v>96.33674406401678</v>
      </c>
      <c r="E200" s="149">
        <f>((E198/D198)/E199)*10000</f>
        <v>95.14747859181732</v>
      </c>
      <c r="F200" s="43">
        <f>((F198/E198)/F199)*10000</f>
        <v>100.22024206421369</v>
      </c>
      <c r="G200" s="43">
        <f>((G198/F198)/G199)*10000</f>
        <v>96.69775263721144</v>
      </c>
      <c r="H200" s="43">
        <f>((H198/G198)/H199)*10000</f>
        <v>98.06563660318601</v>
      </c>
    </row>
    <row r="201" spans="1:8" ht="16.5" thickBot="1">
      <c r="A201" s="95"/>
      <c r="B201" s="96"/>
      <c r="C201" s="96"/>
      <c r="D201" s="96"/>
      <c r="E201" s="96"/>
      <c r="F201" s="96"/>
      <c r="G201" s="96"/>
      <c r="H201" s="97"/>
    </row>
    <row r="202" spans="1:8" ht="16.5" thickBot="1">
      <c r="A202" s="106" t="s">
        <v>9</v>
      </c>
      <c r="B202" s="14"/>
      <c r="C202" s="32"/>
      <c r="D202" s="21"/>
      <c r="E202" s="127"/>
      <c r="F202" s="21"/>
      <c r="G202" s="21"/>
      <c r="H202" s="20"/>
    </row>
    <row r="203" spans="1:8" ht="16.5" hidden="1" thickBot="1">
      <c r="A203" s="63"/>
      <c r="B203" s="64"/>
      <c r="C203" s="64"/>
      <c r="D203" s="64"/>
      <c r="E203" s="64"/>
      <c r="F203" s="64"/>
      <c r="G203" s="64"/>
      <c r="H203" s="65"/>
    </row>
    <row r="204" spans="1:8" ht="32.25" thickBot="1">
      <c r="A204" s="16" t="s">
        <v>17</v>
      </c>
      <c r="B204" s="14" t="s">
        <v>16</v>
      </c>
      <c r="C204" s="39">
        <v>210.5</v>
      </c>
      <c r="D204" s="56">
        <v>198.5</v>
      </c>
      <c r="E204" s="120">
        <v>199.6</v>
      </c>
      <c r="F204" s="56">
        <v>210.5</v>
      </c>
      <c r="G204" s="56">
        <v>218.4</v>
      </c>
      <c r="H204" s="56">
        <v>220.2</v>
      </c>
    </row>
    <row r="205" spans="1:8" ht="48" thickBot="1">
      <c r="A205" s="16" t="s">
        <v>19</v>
      </c>
      <c r="B205" s="14" t="s">
        <v>20</v>
      </c>
      <c r="C205" s="20">
        <v>104.9</v>
      </c>
      <c r="D205" s="20">
        <v>105.6</v>
      </c>
      <c r="E205" s="126">
        <v>105.1</v>
      </c>
      <c r="F205" s="20">
        <v>105.3</v>
      </c>
      <c r="G205" s="20">
        <v>105.5</v>
      </c>
      <c r="H205" s="21">
        <v>105.6</v>
      </c>
    </row>
    <row r="206" spans="1:8" ht="48" thickBot="1">
      <c r="A206" s="16" t="s">
        <v>21</v>
      </c>
      <c r="B206" s="14" t="s">
        <v>20</v>
      </c>
      <c r="C206" s="32" t="s">
        <v>18</v>
      </c>
      <c r="D206" s="43">
        <f>((D204/C204)/D205)*10000</f>
        <v>89.2985676239833</v>
      </c>
      <c r="E206" s="149">
        <f>((E204/D204)/E205)*10000</f>
        <v>95.6747442162556</v>
      </c>
      <c r="F206" s="43">
        <f>((F204/E204)/F205)*10000</f>
        <v>100.15282226371072</v>
      </c>
      <c r="G206" s="43">
        <f>((G204/F204)/G205)*10000</f>
        <v>98.3440465603224</v>
      </c>
      <c r="H206" s="43">
        <f>((H204/G204)/H205)*10000</f>
        <v>95.47743922743923</v>
      </c>
    </row>
    <row r="207" spans="1:8" ht="16.5" thickBot="1">
      <c r="A207" s="16"/>
      <c r="B207" s="22"/>
      <c r="C207" s="73"/>
      <c r="D207" s="57"/>
      <c r="E207" s="163"/>
      <c r="F207" s="57"/>
      <c r="G207" s="57"/>
      <c r="H207" s="30"/>
    </row>
    <row r="208" spans="1:8" ht="48" thickBot="1">
      <c r="A208" s="93" t="s">
        <v>35</v>
      </c>
      <c r="B208" s="14"/>
      <c r="C208" s="32"/>
      <c r="D208" s="21"/>
      <c r="E208" s="127"/>
      <c r="F208" s="21"/>
      <c r="G208" s="21"/>
      <c r="H208" s="21"/>
    </row>
    <row r="209" spans="1:8" ht="16.5" hidden="1" thickBot="1">
      <c r="A209" s="93"/>
      <c r="B209" s="14"/>
      <c r="C209" s="32"/>
      <c r="D209" s="21"/>
      <c r="E209" s="127"/>
      <c r="F209" s="21"/>
      <c r="G209" s="21"/>
      <c r="H209" s="21"/>
    </row>
    <row r="210" spans="1:8" ht="32.25" thickBot="1">
      <c r="A210" s="16" t="s">
        <v>17</v>
      </c>
      <c r="B210" s="14" t="s">
        <v>16</v>
      </c>
      <c r="C210" s="32" t="s">
        <v>43</v>
      </c>
      <c r="D210" s="32" t="s">
        <v>43</v>
      </c>
      <c r="E210" s="128" t="s">
        <v>43</v>
      </c>
      <c r="F210" s="32" t="s">
        <v>43</v>
      </c>
      <c r="G210" s="32" t="s">
        <v>43</v>
      </c>
      <c r="H210" s="32" t="s">
        <v>43</v>
      </c>
    </row>
    <row r="211" spans="1:8" ht="79.5" customHeight="1" thickBot="1">
      <c r="A211" s="16" t="s">
        <v>19</v>
      </c>
      <c r="B211" s="14" t="s">
        <v>20</v>
      </c>
      <c r="C211" s="20">
        <v>104.9</v>
      </c>
      <c r="D211" s="20">
        <v>105.6</v>
      </c>
      <c r="E211" s="126">
        <v>105.1</v>
      </c>
      <c r="F211" s="20">
        <v>105.3</v>
      </c>
      <c r="G211" s="20">
        <v>105.5</v>
      </c>
      <c r="H211" s="21">
        <v>105.6</v>
      </c>
    </row>
    <row r="212" spans="1:8" ht="48" thickBot="1">
      <c r="A212" s="16" t="s">
        <v>21</v>
      </c>
      <c r="B212" s="14" t="s">
        <v>20</v>
      </c>
      <c r="C212" s="32" t="s">
        <v>18</v>
      </c>
      <c r="D212" s="21"/>
      <c r="E212" s="127"/>
      <c r="F212" s="21"/>
      <c r="G212" s="21"/>
      <c r="H212" s="21"/>
    </row>
    <row r="213" spans="1:8" ht="16.5" thickBot="1">
      <c r="A213" s="63"/>
      <c r="B213" s="64"/>
      <c r="C213" s="64"/>
      <c r="D213" s="64"/>
      <c r="E213" s="64"/>
      <c r="F213" s="64"/>
      <c r="G213" s="64"/>
      <c r="H213" s="65"/>
    </row>
    <row r="214" spans="1:8" ht="32.25" thickBot="1">
      <c r="A214" s="93" t="s">
        <v>31</v>
      </c>
      <c r="B214" s="4"/>
      <c r="C214" s="21"/>
      <c r="D214" s="21"/>
      <c r="E214" s="127"/>
      <c r="F214" s="21"/>
      <c r="G214" s="21"/>
      <c r="H214" s="21"/>
    </row>
    <row r="215" spans="1:8" ht="16.5" hidden="1" thickBot="1">
      <c r="A215" s="93"/>
      <c r="B215" s="4"/>
      <c r="C215" s="21"/>
      <c r="D215" s="27"/>
      <c r="E215" s="140"/>
      <c r="F215" s="27"/>
      <c r="G215" s="27"/>
      <c r="H215" s="27"/>
    </row>
    <row r="216" spans="1:8" ht="32.25" thickBot="1">
      <c r="A216" s="16" t="s">
        <v>17</v>
      </c>
      <c r="B216" s="14" t="s">
        <v>16</v>
      </c>
      <c r="C216" s="71">
        <v>39.3</v>
      </c>
      <c r="D216" s="69">
        <v>30.2</v>
      </c>
      <c r="E216" s="162">
        <v>32.5</v>
      </c>
      <c r="F216" s="69">
        <v>34.7</v>
      </c>
      <c r="G216" s="69">
        <v>37.6</v>
      </c>
      <c r="H216" s="69">
        <v>40</v>
      </c>
    </row>
    <row r="217" spans="1:8" ht="48" thickBot="1">
      <c r="A217" s="16" t="s">
        <v>19</v>
      </c>
      <c r="B217" s="14" t="s">
        <v>20</v>
      </c>
      <c r="C217" s="20">
        <v>104.9</v>
      </c>
      <c r="D217" s="20">
        <v>105.6</v>
      </c>
      <c r="E217" s="126">
        <v>105.1</v>
      </c>
      <c r="F217" s="20">
        <v>105.3</v>
      </c>
      <c r="G217" s="20">
        <v>105.5</v>
      </c>
      <c r="H217" s="21">
        <v>105.6</v>
      </c>
    </row>
    <row r="218" spans="1:8" ht="48" thickBot="1">
      <c r="A218" s="16" t="s">
        <v>21</v>
      </c>
      <c r="B218" s="14" t="s">
        <v>20</v>
      </c>
      <c r="C218" s="32" t="s">
        <v>18</v>
      </c>
      <c r="D218" s="40">
        <f>((D216/C216)/D217)*10000</f>
        <v>72.7696815483075</v>
      </c>
      <c r="E218" s="148">
        <f>((E216/D216)/E217)*10000</f>
        <v>102.39380974284977</v>
      </c>
      <c r="F218" s="40">
        <f>((F216/E216)/F217)*10000</f>
        <v>101.39528088246037</v>
      </c>
      <c r="G218" s="40">
        <f>((G216/F216)/G217)*10000</f>
        <v>102.70838739636969</v>
      </c>
      <c r="H218" s="40">
        <f>((H216/G216)/H217)*10000</f>
        <v>100.74145712443584</v>
      </c>
    </row>
    <row r="219" spans="1:8" ht="32.25" thickBot="1">
      <c r="A219" s="93" t="s">
        <v>33</v>
      </c>
      <c r="B219" s="14"/>
      <c r="C219" s="39">
        <v>5</v>
      </c>
      <c r="D219" s="40">
        <v>2</v>
      </c>
      <c r="E219" s="148">
        <v>3</v>
      </c>
      <c r="F219" s="40">
        <v>3</v>
      </c>
      <c r="G219" s="40">
        <v>4.5</v>
      </c>
      <c r="H219" s="40">
        <v>4.5</v>
      </c>
    </row>
    <row r="220" spans="1:8" ht="32.25" thickBot="1">
      <c r="A220" s="16" t="s">
        <v>17</v>
      </c>
      <c r="B220" s="14" t="s">
        <v>16</v>
      </c>
      <c r="C220" s="32"/>
      <c r="D220" s="21"/>
      <c r="E220" s="127"/>
      <c r="F220" s="21"/>
      <c r="G220" s="21"/>
      <c r="H220" s="21"/>
    </row>
    <row r="221" spans="1:8" ht="48" thickBot="1">
      <c r="A221" s="16" t="s">
        <v>19</v>
      </c>
      <c r="B221" s="14" t="s">
        <v>20</v>
      </c>
      <c r="C221" s="32"/>
      <c r="D221" s="21"/>
      <c r="E221" s="127"/>
      <c r="F221" s="21"/>
      <c r="G221" s="21"/>
      <c r="H221" s="21"/>
    </row>
    <row r="222" spans="1:8" ht="48" thickBot="1">
      <c r="A222" s="16" t="s">
        <v>21</v>
      </c>
      <c r="B222" s="14" t="s">
        <v>20</v>
      </c>
      <c r="C222" s="32" t="s">
        <v>18</v>
      </c>
      <c r="D222" s="21"/>
      <c r="E222" s="127"/>
      <c r="F222" s="21"/>
      <c r="G222" s="21"/>
      <c r="H222" s="21"/>
    </row>
    <row r="223" spans="1:8" ht="16.5" thickBot="1">
      <c r="A223" s="114"/>
      <c r="B223" s="115"/>
      <c r="C223" s="115"/>
      <c r="D223" s="115"/>
      <c r="E223" s="115"/>
      <c r="F223" s="115"/>
      <c r="G223" s="115"/>
      <c r="H223" s="116"/>
    </row>
    <row r="224" spans="1:8" ht="63.75" thickBot="1">
      <c r="A224" s="93" t="s">
        <v>26</v>
      </c>
      <c r="B224" s="4"/>
      <c r="C224" s="21"/>
      <c r="D224" s="21"/>
      <c r="E224" s="127"/>
      <c r="F224" s="21"/>
      <c r="G224" s="21"/>
      <c r="H224" s="21"/>
    </row>
    <row r="225" spans="1:8" ht="16.5" hidden="1" thickBot="1">
      <c r="A225" s="93"/>
      <c r="B225" s="4"/>
      <c r="C225" s="21"/>
      <c r="D225" s="21"/>
      <c r="E225" s="127"/>
      <c r="F225" s="21"/>
      <c r="G225" s="21"/>
      <c r="H225" s="21"/>
    </row>
    <row r="226" spans="1:8" ht="32.25" thickBot="1">
      <c r="A226" s="16" t="s">
        <v>17</v>
      </c>
      <c r="B226" s="14" t="s">
        <v>16</v>
      </c>
      <c r="C226" s="39">
        <v>62.5</v>
      </c>
      <c r="D226" s="40">
        <v>30.5</v>
      </c>
      <c r="E226" s="148">
        <v>35.6</v>
      </c>
      <c r="F226" s="40">
        <v>39.8</v>
      </c>
      <c r="G226" s="40">
        <v>45.7</v>
      </c>
      <c r="H226" s="40">
        <v>52.3</v>
      </c>
    </row>
    <row r="227" spans="1:8" ht="48" thickBot="1">
      <c r="A227" s="16" t="s">
        <v>19</v>
      </c>
      <c r="B227" s="14" t="s">
        <v>20</v>
      </c>
      <c r="C227" s="20">
        <v>104.9</v>
      </c>
      <c r="D227" s="20">
        <v>105.6</v>
      </c>
      <c r="E227" s="126">
        <v>105.1</v>
      </c>
      <c r="F227" s="20">
        <v>105.3</v>
      </c>
      <c r="G227" s="20">
        <v>105.5</v>
      </c>
      <c r="H227" s="21">
        <v>105.6</v>
      </c>
    </row>
    <row r="228" spans="1:8" ht="48" thickBot="1">
      <c r="A228" s="16" t="s">
        <v>21</v>
      </c>
      <c r="B228" s="14" t="s">
        <v>20</v>
      </c>
      <c r="C228" s="32" t="s">
        <v>18</v>
      </c>
      <c r="D228" s="43">
        <f>((D226/C226)/D227)*10000</f>
        <v>46.21212121212122</v>
      </c>
      <c r="E228" s="149">
        <f>((E226/D226)/E227)*10000</f>
        <v>111.057384848154</v>
      </c>
      <c r="F228" s="43">
        <f>((F226/E226)/F227)*10000</f>
        <v>106.17070542164176</v>
      </c>
      <c r="G228" s="43">
        <f>((G226/F226)/G227)*10000</f>
        <v>108.83802900759726</v>
      </c>
      <c r="H228" s="43">
        <f>((H226/G226)/H227)*10000</f>
        <v>108.3731184934686</v>
      </c>
    </row>
    <row r="229" spans="1:8" ht="48" thickBot="1">
      <c r="A229" s="93" t="s">
        <v>11</v>
      </c>
      <c r="B229" s="22"/>
      <c r="C229" s="73"/>
      <c r="D229" s="21"/>
      <c r="E229" s="127"/>
      <c r="F229" s="21"/>
      <c r="G229" s="21"/>
      <c r="H229" s="30"/>
    </row>
    <row r="230" spans="1:8" ht="16.5" hidden="1" thickBot="1">
      <c r="A230" s="93"/>
      <c r="B230" s="24"/>
      <c r="C230" s="74"/>
      <c r="D230" s="21"/>
      <c r="E230" s="127"/>
      <c r="F230" s="21"/>
      <c r="G230" s="21"/>
      <c r="H230" s="30"/>
    </row>
    <row r="231" spans="1:8" ht="32.25" thickBot="1">
      <c r="A231" s="16" t="s">
        <v>17</v>
      </c>
      <c r="B231" s="14" t="s">
        <v>16</v>
      </c>
      <c r="C231" s="58">
        <v>70.8</v>
      </c>
      <c r="D231" s="59">
        <v>60.21</v>
      </c>
      <c r="E231" s="164">
        <v>63.54</v>
      </c>
      <c r="F231" s="59">
        <v>65.5</v>
      </c>
      <c r="G231" s="59">
        <v>67.89</v>
      </c>
      <c r="H231" s="60">
        <v>69.9</v>
      </c>
    </row>
    <row r="232" spans="1:8" ht="48" thickBot="1">
      <c r="A232" s="16" t="s">
        <v>19</v>
      </c>
      <c r="B232" s="14" t="s">
        <v>20</v>
      </c>
      <c r="C232" s="20">
        <v>104.9</v>
      </c>
      <c r="D232" s="20">
        <v>105.6</v>
      </c>
      <c r="E232" s="126">
        <v>105.1</v>
      </c>
      <c r="F232" s="20">
        <v>105.3</v>
      </c>
      <c r="G232" s="20">
        <v>105.5</v>
      </c>
      <c r="H232" s="21">
        <v>105.6</v>
      </c>
    </row>
    <row r="233" spans="1:8" ht="48" thickBot="1">
      <c r="A233" s="16" t="s">
        <v>21</v>
      </c>
      <c r="B233" s="14" t="s">
        <v>20</v>
      </c>
      <c r="C233" s="32" t="s">
        <v>18</v>
      </c>
      <c r="D233" s="43">
        <f>((D231/C231)/D232)*10000</f>
        <v>80.5325500770416</v>
      </c>
      <c r="E233" s="149">
        <f>((E231/D231)/E232)*10000</f>
        <v>100.40974571871904</v>
      </c>
      <c r="F233" s="43">
        <f>((F231/E231)/F232)*10000</f>
        <v>97.89617385882207</v>
      </c>
      <c r="G233" s="43">
        <f>((G231/F231)/G232)*10000</f>
        <v>98.24536015339534</v>
      </c>
      <c r="H233" s="43">
        <f>((H231/G231)/H232)*10000</f>
        <v>97.50063605565154</v>
      </c>
    </row>
    <row r="234" spans="1:8" ht="16.5" thickBot="1">
      <c r="A234" s="114"/>
      <c r="B234" s="115"/>
      <c r="C234" s="115"/>
      <c r="D234" s="115"/>
      <c r="E234" s="115"/>
      <c r="F234" s="115"/>
      <c r="G234" s="115"/>
      <c r="H234" s="116"/>
    </row>
    <row r="235" spans="1:8" ht="16.5" thickBot="1">
      <c r="A235" s="106" t="s">
        <v>12</v>
      </c>
      <c r="B235" s="4"/>
      <c r="C235" s="40" t="s">
        <v>43</v>
      </c>
      <c r="D235" s="40" t="s">
        <v>43</v>
      </c>
      <c r="E235" s="148" t="s">
        <v>43</v>
      </c>
      <c r="F235" s="40" t="s">
        <v>43</v>
      </c>
      <c r="G235" s="40" t="s">
        <v>43</v>
      </c>
      <c r="H235" s="40" t="s">
        <v>43</v>
      </c>
    </row>
    <row r="236" spans="1:8" ht="16.5" hidden="1" thickBot="1">
      <c r="A236" s="3"/>
      <c r="B236" s="4"/>
      <c r="C236" s="21"/>
      <c r="D236" s="21"/>
      <c r="E236" s="127"/>
      <c r="F236" s="21"/>
      <c r="G236" s="21"/>
      <c r="H236" s="21"/>
    </row>
    <row r="237" spans="1:8" ht="32.25" thickBot="1">
      <c r="A237" s="16" t="s">
        <v>17</v>
      </c>
      <c r="B237" s="14" t="s">
        <v>16</v>
      </c>
      <c r="C237" s="32"/>
      <c r="D237" s="21"/>
      <c r="E237" s="127"/>
      <c r="F237" s="21"/>
      <c r="G237" s="21"/>
      <c r="H237" s="21"/>
    </row>
    <row r="238" spans="1:8" ht="48" thickBot="1">
      <c r="A238" s="16" t="s">
        <v>19</v>
      </c>
      <c r="B238" s="14" t="s">
        <v>20</v>
      </c>
      <c r="C238" s="20">
        <v>104.9</v>
      </c>
      <c r="D238" s="20">
        <v>105.6</v>
      </c>
      <c r="E238" s="126">
        <v>105.1</v>
      </c>
      <c r="F238" s="20">
        <v>105.3</v>
      </c>
      <c r="G238" s="20">
        <v>105.5</v>
      </c>
      <c r="H238" s="21">
        <v>105.6</v>
      </c>
    </row>
    <row r="239" spans="1:8" ht="48" thickBot="1">
      <c r="A239" s="16" t="s">
        <v>21</v>
      </c>
      <c r="B239" s="14" t="s">
        <v>20</v>
      </c>
      <c r="C239" s="32" t="s">
        <v>18</v>
      </c>
      <c r="D239" s="21"/>
      <c r="E239" s="127"/>
      <c r="F239" s="21"/>
      <c r="G239" s="21"/>
      <c r="H239" s="30"/>
    </row>
    <row r="240" spans="1:8" ht="16.5" thickBot="1">
      <c r="A240" s="95"/>
      <c r="B240" s="96"/>
      <c r="C240" s="96"/>
      <c r="D240" s="96"/>
      <c r="E240" s="96"/>
      <c r="F240" s="96"/>
      <c r="G240" s="96"/>
      <c r="H240" s="97"/>
    </row>
    <row r="241" spans="1:8" ht="32.25" thickBot="1">
      <c r="A241" s="130" t="s">
        <v>22</v>
      </c>
      <c r="B241" s="131" t="s">
        <v>16</v>
      </c>
      <c r="C241" s="120">
        <v>203.4</v>
      </c>
      <c r="D241" s="120">
        <v>283.3</v>
      </c>
      <c r="E241" s="120">
        <v>240.1</v>
      </c>
      <c r="F241" s="120">
        <v>254.7</v>
      </c>
      <c r="G241" s="120">
        <v>265</v>
      </c>
      <c r="H241" s="121">
        <v>272.1</v>
      </c>
    </row>
    <row r="242" spans="1:8" ht="48" thickBot="1">
      <c r="A242" s="132" t="s">
        <v>6</v>
      </c>
      <c r="B242" s="170"/>
      <c r="C242" s="171"/>
      <c r="D242" s="171"/>
      <c r="E242" s="171"/>
      <c r="F242" s="171"/>
      <c r="G242" s="171"/>
      <c r="H242" s="172"/>
    </row>
    <row r="243" spans="1:8" ht="32.25" thickBot="1">
      <c r="A243" s="133" t="s">
        <v>7</v>
      </c>
      <c r="B243" s="166"/>
      <c r="C243" s="167"/>
      <c r="D243" s="168"/>
      <c r="E243" s="168"/>
      <c r="F243" s="168"/>
      <c r="G243" s="169"/>
      <c r="H243" s="168"/>
    </row>
    <row r="244" spans="1:8" ht="32.25" thickBot="1">
      <c r="A244" s="134" t="s">
        <v>17</v>
      </c>
      <c r="B244" s="135" t="s">
        <v>16</v>
      </c>
      <c r="C244" s="124" t="s">
        <v>43</v>
      </c>
      <c r="D244" s="124" t="s">
        <v>43</v>
      </c>
      <c r="E244" s="124" t="s">
        <v>43</v>
      </c>
      <c r="F244" s="124" t="s">
        <v>43</v>
      </c>
      <c r="G244" s="125" t="s">
        <v>43</v>
      </c>
      <c r="H244" s="122" t="s">
        <v>43</v>
      </c>
    </row>
    <row r="245" spans="1:8" ht="48" thickBot="1">
      <c r="A245" s="134" t="s">
        <v>19</v>
      </c>
      <c r="B245" s="135" t="s">
        <v>20</v>
      </c>
      <c r="C245" s="126">
        <v>104.9</v>
      </c>
      <c r="D245" s="126">
        <v>105.6</v>
      </c>
      <c r="E245" s="126">
        <v>105.1</v>
      </c>
      <c r="F245" s="126">
        <v>105.3</v>
      </c>
      <c r="G245" s="126">
        <v>105.5</v>
      </c>
      <c r="H245" s="127">
        <v>105.6</v>
      </c>
    </row>
    <row r="246" spans="1:8" ht="48" thickBot="1">
      <c r="A246" s="134" t="s">
        <v>21</v>
      </c>
      <c r="B246" s="135" t="s">
        <v>20</v>
      </c>
      <c r="C246" s="127" t="s">
        <v>18</v>
      </c>
      <c r="D246" s="129"/>
      <c r="E246" s="129"/>
      <c r="F246" s="129"/>
      <c r="G246" s="129"/>
      <c r="H246" s="129"/>
    </row>
    <row r="247" spans="1:8" ht="16.5" thickBot="1">
      <c r="A247" s="95"/>
      <c r="B247" s="96"/>
      <c r="C247" s="96"/>
      <c r="D247" s="96"/>
      <c r="E247" s="96"/>
      <c r="F247" s="96"/>
      <c r="G247" s="96"/>
      <c r="H247" s="97"/>
    </row>
    <row r="248" spans="1:8" ht="32.25" thickBot="1">
      <c r="A248" s="93" t="s">
        <v>8</v>
      </c>
      <c r="B248" s="14"/>
      <c r="C248" s="32"/>
      <c r="D248" s="21"/>
      <c r="E248" s="127"/>
      <c r="F248" s="21"/>
      <c r="G248" s="21"/>
      <c r="H248" s="30"/>
    </row>
    <row r="249" spans="1:8" ht="16.5" hidden="1" thickBot="1">
      <c r="A249" s="106"/>
      <c r="B249" s="4"/>
      <c r="C249" s="21"/>
      <c r="D249" s="21"/>
      <c r="E249" s="127"/>
      <c r="F249" s="21"/>
      <c r="G249" s="21"/>
      <c r="H249" s="30"/>
    </row>
    <row r="250" spans="1:8" ht="32.25" thickBot="1">
      <c r="A250" s="16" t="s">
        <v>17</v>
      </c>
      <c r="B250" s="14" t="s">
        <v>16</v>
      </c>
      <c r="C250" s="39">
        <v>158.4</v>
      </c>
      <c r="D250" s="40">
        <v>246.2</v>
      </c>
      <c r="E250" s="148">
        <v>200.5</v>
      </c>
      <c r="F250" s="40">
        <v>210.5</v>
      </c>
      <c r="G250" s="40">
        <v>215.6</v>
      </c>
      <c r="H250" s="41">
        <v>220.2</v>
      </c>
    </row>
    <row r="251" spans="1:8" ht="48" thickBot="1">
      <c r="A251" s="16" t="s">
        <v>19</v>
      </c>
      <c r="B251" s="14" t="s">
        <v>20</v>
      </c>
      <c r="C251" s="20">
        <v>104.9</v>
      </c>
      <c r="D251" s="20">
        <v>105.6</v>
      </c>
      <c r="E251" s="126">
        <v>105.1</v>
      </c>
      <c r="F251" s="20">
        <v>105.3</v>
      </c>
      <c r="G251" s="20">
        <v>105.5</v>
      </c>
      <c r="H251" s="21">
        <v>105.6</v>
      </c>
    </row>
    <row r="252" spans="1:8" ht="48" thickBot="1">
      <c r="A252" s="16" t="s">
        <v>21</v>
      </c>
      <c r="B252" s="14" t="s">
        <v>20</v>
      </c>
      <c r="C252" s="32" t="s">
        <v>18</v>
      </c>
      <c r="D252" s="43">
        <f>((D250/C250)/D251)*10000</f>
        <v>147.18683042546678</v>
      </c>
      <c r="E252" s="149">
        <f>((E250/D250)/E251)*10000</f>
        <v>77.48606603435975</v>
      </c>
      <c r="F252" s="43">
        <f>((F250/E250)/F251)*10000</f>
        <v>99.7032584730008</v>
      </c>
      <c r="G252" s="43">
        <f>((G250/F250)/G251)*10000</f>
        <v>97.0832254505747</v>
      </c>
      <c r="H252" s="43">
        <f>((H250/G250)/H251)*10000</f>
        <v>96.71740597065272</v>
      </c>
    </row>
    <row r="253" spans="1:8" ht="45.75" customHeight="1" thickBot="1">
      <c r="A253" s="93" t="s">
        <v>34</v>
      </c>
      <c r="B253" s="14"/>
      <c r="C253" s="32"/>
      <c r="D253" s="21"/>
      <c r="E253" s="127"/>
      <c r="F253" s="21"/>
      <c r="G253" s="21"/>
      <c r="H253" s="30"/>
    </row>
    <row r="254" spans="1:8" ht="32.25" thickBot="1">
      <c r="A254" s="16" t="s">
        <v>17</v>
      </c>
      <c r="B254" s="14" t="s">
        <v>16</v>
      </c>
      <c r="C254" s="39">
        <v>1</v>
      </c>
      <c r="D254" s="40">
        <v>1.1</v>
      </c>
      <c r="E254" s="148">
        <v>1.2</v>
      </c>
      <c r="F254" s="40">
        <v>1.5</v>
      </c>
      <c r="G254" s="40">
        <v>1.7</v>
      </c>
      <c r="H254" s="41">
        <v>1.5</v>
      </c>
    </row>
    <row r="255" spans="1:8" ht="48" thickBot="1">
      <c r="A255" s="16" t="s">
        <v>19</v>
      </c>
      <c r="B255" s="14" t="s">
        <v>20</v>
      </c>
      <c r="C255" s="20">
        <v>104.9</v>
      </c>
      <c r="D255" s="20">
        <v>105.6</v>
      </c>
      <c r="E255" s="126">
        <v>105.1</v>
      </c>
      <c r="F255" s="20">
        <v>105.3</v>
      </c>
      <c r="G255" s="20">
        <v>105.5</v>
      </c>
      <c r="H255" s="21">
        <v>105.6</v>
      </c>
    </row>
    <row r="256" spans="1:8" ht="48" thickBot="1">
      <c r="A256" s="16" t="s">
        <v>21</v>
      </c>
      <c r="B256" s="14" t="s">
        <v>20</v>
      </c>
      <c r="C256" s="32" t="s">
        <v>18</v>
      </c>
      <c r="D256" s="43">
        <f>((D254/C254)/D255)*10000</f>
        <v>104.16666666666667</v>
      </c>
      <c r="E256" s="149">
        <f>((E254/D254)/E255)*10000</f>
        <v>103.79724937289161</v>
      </c>
      <c r="F256" s="43">
        <f>((F254/E254)/F255)*10000</f>
        <v>118.70845204178538</v>
      </c>
      <c r="G256" s="43">
        <f>((G254/F254)/G255)*10000</f>
        <v>107.42496050552921</v>
      </c>
      <c r="H256" s="43">
        <f>((H254/G254)/H255)*10000</f>
        <v>83.55614973262033</v>
      </c>
    </row>
    <row r="257" spans="1:8" ht="16.5" thickBot="1">
      <c r="A257" s="95"/>
      <c r="B257" s="96"/>
      <c r="C257" s="96"/>
      <c r="D257" s="96"/>
      <c r="E257" s="96"/>
      <c r="F257" s="96"/>
      <c r="G257" s="96"/>
      <c r="H257" s="97"/>
    </row>
    <row r="258" spans="1:8" ht="16.5" thickBot="1">
      <c r="A258" s="106" t="s">
        <v>9</v>
      </c>
      <c r="B258" s="14"/>
      <c r="C258" s="32"/>
      <c r="D258" s="21"/>
      <c r="E258" s="127"/>
      <c r="F258" s="21"/>
      <c r="G258" s="21"/>
      <c r="H258" s="20"/>
    </row>
    <row r="259" spans="1:8" ht="16.5" hidden="1" thickBot="1">
      <c r="A259" s="3"/>
      <c r="B259" s="4"/>
      <c r="C259" s="27"/>
      <c r="D259" s="27"/>
      <c r="E259" s="140"/>
      <c r="F259" s="27"/>
      <c r="G259" s="27"/>
      <c r="H259" s="27"/>
    </row>
    <row r="260" spans="1:8" ht="32.25" thickBot="1">
      <c r="A260" s="16" t="s">
        <v>17</v>
      </c>
      <c r="B260" s="23" t="s">
        <v>16</v>
      </c>
      <c r="C260" s="70">
        <v>38.8</v>
      </c>
      <c r="D260" s="69">
        <v>30.4</v>
      </c>
      <c r="E260" s="162">
        <v>32.2</v>
      </c>
      <c r="F260" s="69">
        <v>35.8</v>
      </c>
      <c r="G260" s="69">
        <v>40.2</v>
      </c>
      <c r="H260" s="69">
        <v>42.3</v>
      </c>
    </row>
    <row r="261" spans="1:8" ht="48" thickBot="1">
      <c r="A261" s="16" t="s">
        <v>19</v>
      </c>
      <c r="B261" s="23" t="s">
        <v>20</v>
      </c>
      <c r="C261" s="25">
        <v>104.9</v>
      </c>
      <c r="D261" s="25">
        <v>105.6</v>
      </c>
      <c r="E261" s="123">
        <v>105.1</v>
      </c>
      <c r="F261" s="25">
        <v>105.3</v>
      </c>
      <c r="G261" s="25">
        <v>105.5</v>
      </c>
      <c r="H261" s="25">
        <v>105.6</v>
      </c>
    </row>
    <row r="262" spans="1:8" ht="48" thickBot="1">
      <c r="A262" s="16" t="s">
        <v>21</v>
      </c>
      <c r="B262" s="14" t="s">
        <v>20</v>
      </c>
      <c r="C262" s="32" t="s">
        <v>18</v>
      </c>
      <c r="D262" s="43">
        <f>((D260/C260)/D261)*10000</f>
        <v>74.19556388628554</v>
      </c>
      <c r="E262" s="149">
        <f>((E260/D260)/E261)*10000</f>
        <v>100.78121087685915</v>
      </c>
      <c r="F262" s="43">
        <f>((F260/E260)/F261)*10000</f>
        <v>105.58416355517804</v>
      </c>
      <c r="G262" s="43">
        <f>((G260/F260)/G261)*10000</f>
        <v>106.43649553866929</v>
      </c>
      <c r="H262" s="43">
        <f>((H260/G260)/H261)*10000</f>
        <v>99.64382632293078</v>
      </c>
    </row>
    <row r="263" spans="1:8" ht="16.5" thickBot="1">
      <c r="A263" s="95"/>
      <c r="B263" s="96"/>
      <c r="C263" s="96"/>
      <c r="D263" s="96"/>
      <c r="E263" s="96"/>
      <c r="F263" s="96"/>
      <c r="G263" s="96"/>
      <c r="H263" s="97"/>
    </row>
    <row r="264" spans="1:8" ht="63.75" thickBot="1">
      <c r="A264" s="93" t="s">
        <v>29</v>
      </c>
      <c r="B264" s="14"/>
      <c r="C264" s="32"/>
      <c r="D264" s="21"/>
      <c r="E264" s="127"/>
      <c r="F264" s="21"/>
      <c r="G264" s="21"/>
      <c r="H264" s="21"/>
    </row>
    <row r="265" spans="1:8" ht="16.5" hidden="1" thickBot="1">
      <c r="A265" s="93"/>
      <c r="B265" s="14"/>
      <c r="C265" s="32"/>
      <c r="D265" s="21"/>
      <c r="E265" s="127"/>
      <c r="F265" s="21"/>
      <c r="G265" s="21"/>
      <c r="H265" s="21"/>
    </row>
    <row r="266" spans="1:8" ht="32.25" thickBot="1">
      <c r="A266" s="16" t="s">
        <v>17</v>
      </c>
      <c r="B266" s="14" t="s">
        <v>16</v>
      </c>
      <c r="C266" s="32" t="s">
        <v>43</v>
      </c>
      <c r="D266" s="32" t="s">
        <v>43</v>
      </c>
      <c r="E266" s="128" t="s">
        <v>43</v>
      </c>
      <c r="F266" s="32" t="s">
        <v>43</v>
      </c>
      <c r="G266" s="32" t="s">
        <v>43</v>
      </c>
      <c r="H266" s="32" t="s">
        <v>43</v>
      </c>
    </row>
    <row r="267" spans="1:8" ht="48" thickBot="1">
      <c r="A267" s="16" t="s">
        <v>19</v>
      </c>
      <c r="B267" s="14" t="s">
        <v>20</v>
      </c>
      <c r="C267" s="20">
        <v>104.9</v>
      </c>
      <c r="D267" s="20">
        <v>105.6</v>
      </c>
      <c r="E267" s="126">
        <v>105.1</v>
      </c>
      <c r="F267" s="20">
        <v>105.3</v>
      </c>
      <c r="G267" s="20">
        <v>105.5</v>
      </c>
      <c r="H267" s="21">
        <v>105.6</v>
      </c>
    </row>
    <row r="268" spans="1:8" ht="48" thickBot="1">
      <c r="A268" s="16" t="s">
        <v>21</v>
      </c>
      <c r="B268" s="14" t="s">
        <v>20</v>
      </c>
      <c r="C268" s="32" t="s">
        <v>18</v>
      </c>
      <c r="D268" s="43"/>
      <c r="E268" s="149"/>
      <c r="F268" s="43"/>
      <c r="G268" s="43"/>
      <c r="H268" s="43"/>
    </row>
    <row r="269" spans="1:8" ht="16.5" thickBot="1">
      <c r="A269" s="63"/>
      <c r="B269" s="64"/>
      <c r="C269" s="64"/>
      <c r="D269" s="64"/>
      <c r="E269" s="64"/>
      <c r="F269" s="64"/>
      <c r="G269" s="64"/>
      <c r="H269" s="65"/>
    </row>
    <row r="270" spans="1:8" ht="32.25" thickBot="1">
      <c r="A270" s="93" t="s">
        <v>36</v>
      </c>
      <c r="B270" s="4"/>
      <c r="C270" s="21"/>
      <c r="D270" s="21"/>
      <c r="E270" s="127"/>
      <c r="F270" s="21"/>
      <c r="G270" s="21"/>
      <c r="H270" s="21"/>
    </row>
    <row r="271" spans="1:8" ht="16.5" hidden="1" thickBot="1">
      <c r="A271" s="93"/>
      <c r="B271" s="4"/>
      <c r="C271" s="21"/>
      <c r="D271" s="21"/>
      <c r="E271" s="127"/>
      <c r="F271" s="21"/>
      <c r="G271" s="21"/>
      <c r="H271" s="21"/>
    </row>
    <row r="272" spans="1:8" ht="32.25" thickBot="1">
      <c r="A272" s="16" t="s">
        <v>17</v>
      </c>
      <c r="B272" s="14" t="s">
        <v>16</v>
      </c>
      <c r="C272" s="58">
        <v>5.2</v>
      </c>
      <c r="D272" s="59">
        <v>5.6</v>
      </c>
      <c r="E272" s="164">
        <v>6.1</v>
      </c>
      <c r="F272" s="59">
        <v>6.9</v>
      </c>
      <c r="G272" s="59">
        <v>7.5</v>
      </c>
      <c r="H272" s="59">
        <v>8.1</v>
      </c>
    </row>
    <row r="273" spans="1:8" ht="48" thickBot="1">
      <c r="A273" s="16" t="s">
        <v>19</v>
      </c>
      <c r="B273" s="14" t="s">
        <v>20</v>
      </c>
      <c r="C273" s="20">
        <v>104.9</v>
      </c>
      <c r="D273" s="20">
        <v>105.6</v>
      </c>
      <c r="E273" s="126">
        <v>105.1</v>
      </c>
      <c r="F273" s="20">
        <v>105.3</v>
      </c>
      <c r="G273" s="20">
        <v>105.5</v>
      </c>
      <c r="H273" s="21">
        <v>105.6</v>
      </c>
    </row>
    <row r="274" spans="1:8" ht="48" thickBot="1">
      <c r="A274" s="16" t="s">
        <v>21</v>
      </c>
      <c r="B274" s="14" t="s">
        <v>20</v>
      </c>
      <c r="C274" s="32" t="s">
        <v>18</v>
      </c>
      <c r="D274" s="43">
        <f>((D272/C272)/D273)*10000</f>
        <v>101.98135198135198</v>
      </c>
      <c r="E274" s="149">
        <f>((E272/D272)/E273)*10000</f>
        <v>103.64278918037243</v>
      </c>
      <c r="F274" s="43">
        <f>((F272/E272)/F273)*10000</f>
        <v>107.42141889682874</v>
      </c>
      <c r="G274" s="43">
        <f>((G272/F272)/G273)*10000</f>
        <v>103.0290541932825</v>
      </c>
      <c r="H274" s="43">
        <f>((H272/G272)/H273)*10000</f>
        <v>102.27272727272727</v>
      </c>
    </row>
    <row r="275" spans="1:8" ht="32.25" thickBot="1">
      <c r="A275" s="93" t="s">
        <v>33</v>
      </c>
      <c r="B275" s="14"/>
      <c r="C275" s="32"/>
      <c r="D275" s="21"/>
      <c r="E275" s="127"/>
      <c r="F275" s="21"/>
      <c r="G275" s="21"/>
      <c r="H275" s="21"/>
    </row>
    <row r="276" spans="1:8" ht="32.25" thickBot="1">
      <c r="A276" s="16" t="s">
        <v>17</v>
      </c>
      <c r="B276" s="14" t="s">
        <v>16</v>
      </c>
      <c r="C276" s="32" t="s">
        <v>43</v>
      </c>
      <c r="D276" s="32" t="s">
        <v>43</v>
      </c>
      <c r="E276" s="128" t="s">
        <v>43</v>
      </c>
      <c r="F276" s="32" t="s">
        <v>43</v>
      </c>
      <c r="G276" s="32" t="s">
        <v>43</v>
      </c>
      <c r="H276" s="32" t="s">
        <v>43</v>
      </c>
    </row>
    <row r="277" spans="1:8" ht="48" thickBot="1">
      <c r="A277" s="16" t="s">
        <v>19</v>
      </c>
      <c r="B277" s="14" t="s">
        <v>20</v>
      </c>
      <c r="C277" s="20">
        <v>104.9</v>
      </c>
      <c r="D277" s="20">
        <v>105.6</v>
      </c>
      <c r="E277" s="126">
        <v>105.1</v>
      </c>
      <c r="F277" s="20">
        <v>105.3</v>
      </c>
      <c r="G277" s="20">
        <v>105.5</v>
      </c>
      <c r="H277" s="21">
        <v>105.6</v>
      </c>
    </row>
    <row r="278" spans="1:8" ht="48" thickBot="1">
      <c r="A278" s="16" t="s">
        <v>21</v>
      </c>
      <c r="B278" s="14" t="s">
        <v>20</v>
      </c>
      <c r="C278" s="32" t="s">
        <v>18</v>
      </c>
      <c r="D278" s="21"/>
      <c r="E278" s="127"/>
      <c r="F278" s="21"/>
      <c r="G278" s="21"/>
      <c r="H278" s="21"/>
    </row>
    <row r="279" spans="1:8" ht="16.5" thickBot="1">
      <c r="A279" s="114"/>
      <c r="B279" s="115"/>
      <c r="C279" s="115"/>
      <c r="D279" s="115"/>
      <c r="E279" s="115"/>
      <c r="F279" s="115"/>
      <c r="G279" s="115"/>
      <c r="H279" s="116"/>
    </row>
    <row r="280" spans="1:8" ht="63.75" thickBot="1">
      <c r="A280" s="93" t="s">
        <v>26</v>
      </c>
      <c r="B280" s="4"/>
      <c r="C280" s="21"/>
      <c r="D280" s="21"/>
      <c r="E280" s="127"/>
      <c r="F280" s="21"/>
      <c r="G280" s="21"/>
      <c r="H280" s="21"/>
    </row>
    <row r="281" spans="1:8" ht="16.5" hidden="1" thickBot="1">
      <c r="A281" s="93"/>
      <c r="B281" s="4"/>
      <c r="C281" s="21"/>
      <c r="D281" s="21"/>
      <c r="E281" s="127"/>
      <c r="F281" s="21"/>
      <c r="G281" s="21"/>
      <c r="H281" s="21"/>
    </row>
    <row r="282" spans="1:8" ht="32.25" thickBot="1">
      <c r="A282" s="16" t="s">
        <v>17</v>
      </c>
      <c r="B282" s="14" t="s">
        <v>16</v>
      </c>
      <c r="C282" s="32" t="s">
        <v>43</v>
      </c>
      <c r="D282" s="32" t="s">
        <v>43</v>
      </c>
      <c r="E282" s="128" t="s">
        <v>43</v>
      </c>
      <c r="F282" s="32" t="s">
        <v>43</v>
      </c>
      <c r="G282" s="32" t="s">
        <v>43</v>
      </c>
      <c r="H282" s="32" t="s">
        <v>43</v>
      </c>
    </row>
    <row r="283" spans="1:8" ht="48" thickBot="1">
      <c r="A283" s="16" t="s">
        <v>19</v>
      </c>
      <c r="B283" s="14" t="s">
        <v>20</v>
      </c>
      <c r="C283" s="20">
        <v>104.9</v>
      </c>
      <c r="D283" s="20">
        <v>105.6</v>
      </c>
      <c r="E283" s="126">
        <v>105.1</v>
      </c>
      <c r="F283" s="20">
        <v>105.3</v>
      </c>
      <c r="G283" s="20">
        <v>105.5</v>
      </c>
      <c r="H283" s="21">
        <v>105.6</v>
      </c>
    </row>
    <row r="284" spans="1:8" ht="48" thickBot="1">
      <c r="A284" s="16" t="s">
        <v>21</v>
      </c>
      <c r="B284" s="14" t="s">
        <v>20</v>
      </c>
      <c r="C284" s="32" t="s">
        <v>18</v>
      </c>
      <c r="D284" s="21"/>
      <c r="E284" s="127"/>
      <c r="F284" s="21"/>
      <c r="G284" s="21"/>
      <c r="H284" s="21"/>
    </row>
    <row r="285" spans="1:8" ht="16.5" thickBot="1">
      <c r="A285" s="95"/>
      <c r="B285" s="96"/>
      <c r="C285" s="96"/>
      <c r="D285" s="96"/>
      <c r="E285" s="96"/>
      <c r="F285" s="96"/>
      <c r="G285" s="96"/>
      <c r="H285" s="97"/>
    </row>
    <row r="286" spans="1:8" ht="48" thickBot="1">
      <c r="A286" s="93" t="s">
        <v>27</v>
      </c>
      <c r="B286" s="22"/>
      <c r="C286" s="73"/>
      <c r="D286" s="21"/>
      <c r="E286" s="127"/>
      <c r="F286" s="21"/>
      <c r="G286" s="21"/>
      <c r="H286" s="30"/>
    </row>
    <row r="287" spans="1:8" ht="16.5" hidden="1" thickBot="1">
      <c r="A287" s="93"/>
      <c r="B287" s="24"/>
      <c r="C287" s="74"/>
      <c r="D287" s="21"/>
      <c r="E287" s="127"/>
      <c r="F287" s="21"/>
      <c r="G287" s="21"/>
      <c r="H287" s="30"/>
    </row>
    <row r="288" spans="1:8" ht="32.25" thickBot="1">
      <c r="A288" s="16" t="s">
        <v>17</v>
      </c>
      <c r="B288" s="14" t="s">
        <v>16</v>
      </c>
      <c r="C288" s="32" t="s">
        <v>43</v>
      </c>
      <c r="D288" s="32" t="s">
        <v>43</v>
      </c>
      <c r="E288" s="128" t="s">
        <v>43</v>
      </c>
      <c r="F288" s="32" t="s">
        <v>43</v>
      </c>
      <c r="G288" s="32" t="s">
        <v>43</v>
      </c>
      <c r="H288" s="32" t="s">
        <v>43</v>
      </c>
    </row>
    <row r="289" spans="1:8" ht="48" thickBot="1">
      <c r="A289" s="16" t="s">
        <v>19</v>
      </c>
      <c r="B289" s="14" t="s">
        <v>20</v>
      </c>
      <c r="C289" s="20">
        <v>104.9</v>
      </c>
      <c r="D289" s="20">
        <v>105.6</v>
      </c>
      <c r="E289" s="126">
        <v>105.1</v>
      </c>
      <c r="F289" s="20">
        <v>105.3</v>
      </c>
      <c r="G289" s="20">
        <v>105.5</v>
      </c>
      <c r="H289" s="21">
        <v>105.6</v>
      </c>
    </row>
    <row r="290" spans="1:8" ht="48" thickBot="1">
      <c r="A290" s="16" t="s">
        <v>21</v>
      </c>
      <c r="B290" s="14" t="s">
        <v>20</v>
      </c>
      <c r="C290" s="32" t="s">
        <v>18</v>
      </c>
      <c r="D290" s="21"/>
      <c r="E290" s="127"/>
      <c r="F290" s="21"/>
      <c r="G290" s="21"/>
      <c r="H290" s="30"/>
    </row>
    <row r="291" spans="1:8" ht="16.5" thickBot="1">
      <c r="A291" s="114"/>
      <c r="B291" s="115"/>
      <c r="C291" s="115"/>
      <c r="D291" s="115"/>
      <c r="E291" s="115"/>
      <c r="F291" s="115"/>
      <c r="G291" s="115"/>
      <c r="H291" s="116"/>
    </row>
    <row r="292" spans="1:8" ht="16.5" thickBot="1">
      <c r="A292" s="106" t="s">
        <v>12</v>
      </c>
      <c r="B292" s="4"/>
      <c r="C292" s="21"/>
      <c r="D292" s="21"/>
      <c r="E292" s="127"/>
      <c r="F292" s="21"/>
      <c r="G292" s="21"/>
      <c r="H292" s="21"/>
    </row>
    <row r="293" spans="1:8" ht="16.5" hidden="1" thickBot="1">
      <c r="A293" s="3"/>
      <c r="B293" s="4"/>
      <c r="C293" s="21"/>
      <c r="D293" s="21"/>
      <c r="E293" s="127"/>
      <c r="F293" s="21"/>
      <c r="G293" s="21"/>
      <c r="H293" s="21"/>
    </row>
    <row r="294" spans="1:8" ht="32.25" thickBot="1">
      <c r="A294" s="16" t="s">
        <v>17</v>
      </c>
      <c r="B294" s="14" t="s">
        <v>16</v>
      </c>
      <c r="C294" s="32" t="s">
        <v>43</v>
      </c>
      <c r="D294" s="32" t="s">
        <v>43</v>
      </c>
      <c r="E294" s="128" t="s">
        <v>43</v>
      </c>
      <c r="F294" s="32" t="s">
        <v>43</v>
      </c>
      <c r="G294" s="32" t="s">
        <v>43</v>
      </c>
      <c r="H294" s="32" t="s">
        <v>43</v>
      </c>
    </row>
    <row r="295" spans="1:8" ht="48" thickBot="1">
      <c r="A295" s="16" t="s">
        <v>19</v>
      </c>
      <c r="B295" s="14" t="s">
        <v>20</v>
      </c>
      <c r="C295" s="20">
        <v>104.9</v>
      </c>
      <c r="D295" s="20">
        <v>105.6</v>
      </c>
      <c r="E295" s="126">
        <v>105.1</v>
      </c>
      <c r="F295" s="20">
        <v>105.3</v>
      </c>
      <c r="G295" s="20">
        <v>105.5</v>
      </c>
      <c r="H295" s="21">
        <v>105.6</v>
      </c>
    </row>
    <row r="296" spans="1:8" ht="48" thickBot="1">
      <c r="A296" s="16" t="s">
        <v>21</v>
      </c>
      <c r="B296" s="14" t="s">
        <v>20</v>
      </c>
      <c r="C296" s="32" t="s">
        <v>18</v>
      </c>
      <c r="D296" s="21"/>
      <c r="E296" s="127"/>
      <c r="F296" s="21"/>
      <c r="G296" s="21"/>
      <c r="H296" s="30"/>
    </row>
    <row r="297" spans="1:8" ht="15.75">
      <c r="A297" s="117"/>
      <c r="B297" s="118"/>
      <c r="C297" s="118"/>
      <c r="D297" s="118"/>
      <c r="E297" s="118"/>
      <c r="F297" s="118"/>
      <c r="G297" s="118"/>
      <c r="H297" s="119"/>
    </row>
    <row r="298" spans="1:8" ht="15.75">
      <c r="A298" s="6" t="s">
        <v>24</v>
      </c>
      <c r="B298" s="7"/>
      <c r="C298" s="7"/>
      <c r="D298" s="7"/>
      <c r="E298" s="7"/>
      <c r="F298" s="7"/>
      <c r="G298" s="7"/>
      <c r="H298" s="8"/>
    </row>
    <row r="299" spans="1:8" ht="12.75">
      <c r="A299" s="83"/>
      <c r="B299" s="83"/>
      <c r="C299" s="83"/>
      <c r="D299" s="83"/>
      <c r="E299" s="136"/>
      <c r="F299" s="83"/>
      <c r="G299" s="83"/>
      <c r="H299" s="83"/>
    </row>
    <row r="300" spans="1:8" ht="12.75">
      <c r="A300" s="83"/>
      <c r="B300" s="83"/>
      <c r="C300" s="83"/>
      <c r="D300" s="83"/>
      <c r="E300" s="136"/>
      <c r="F300" s="83"/>
      <c r="G300" s="83"/>
      <c r="H300" s="83"/>
    </row>
    <row r="301" spans="1:8" ht="12.75">
      <c r="A301" s="83"/>
      <c r="B301" s="83"/>
      <c r="C301" s="83"/>
      <c r="D301" s="83"/>
      <c r="E301" s="136"/>
      <c r="F301" s="83"/>
      <c r="G301" s="83"/>
      <c r="H301" s="83"/>
    </row>
  </sheetData>
  <sheetProtection/>
  <mergeCells count="65">
    <mergeCell ref="A9:H9"/>
    <mergeCell ref="A117:H117"/>
    <mergeCell ref="A112:H112"/>
    <mergeCell ref="A92:H92"/>
    <mergeCell ref="A87:H87"/>
    <mergeCell ref="A79:H79"/>
    <mergeCell ref="B39:H39"/>
    <mergeCell ref="A169:H169"/>
    <mergeCell ref="A160:H160"/>
    <mergeCell ref="A155:H155"/>
    <mergeCell ref="A150:H150"/>
    <mergeCell ref="A145:H145"/>
    <mergeCell ref="A140:H140"/>
    <mergeCell ref="A279:H279"/>
    <mergeCell ref="A285:H285"/>
    <mergeCell ref="A291:H291"/>
    <mergeCell ref="A297:H297"/>
    <mergeCell ref="A223:H223"/>
    <mergeCell ref="A213:H213"/>
    <mergeCell ref="A240:H240"/>
    <mergeCell ref="B242:H242"/>
    <mergeCell ref="A247:H247"/>
    <mergeCell ref="A257:H257"/>
    <mergeCell ref="A263:H263"/>
    <mergeCell ref="A269:H269"/>
    <mergeCell ref="A122:H122"/>
    <mergeCell ref="A127:H127"/>
    <mergeCell ref="A132:H132"/>
    <mergeCell ref="B134:H134"/>
    <mergeCell ref="B186:H186"/>
    <mergeCell ref="A234:H234"/>
    <mergeCell ref="A191:H191"/>
    <mergeCell ref="A184:H184"/>
    <mergeCell ref="A179:H179"/>
    <mergeCell ref="A174:H174"/>
    <mergeCell ref="A57:H57"/>
    <mergeCell ref="B60:H60"/>
    <mergeCell ref="A72:H72"/>
    <mergeCell ref="B82:H82"/>
    <mergeCell ref="A201:H201"/>
    <mergeCell ref="A203:H203"/>
    <mergeCell ref="B98:H98"/>
    <mergeCell ref="A97:H97"/>
    <mergeCell ref="A102:H102"/>
    <mergeCell ref="A107:H107"/>
    <mergeCell ref="H6:H7"/>
    <mergeCell ref="F8:H8"/>
    <mergeCell ref="A6:A8"/>
    <mergeCell ref="B46:H46"/>
    <mergeCell ref="B25:H25"/>
    <mergeCell ref="A37:H37"/>
    <mergeCell ref="A40:H40"/>
    <mergeCell ref="A44:H44"/>
    <mergeCell ref="B11:H11"/>
    <mergeCell ref="A23:H23"/>
    <mergeCell ref="A298:H298"/>
    <mergeCell ref="D6:D7"/>
    <mergeCell ref="E6:E7"/>
    <mergeCell ref="G6:G7"/>
    <mergeCell ref="F6:F7"/>
    <mergeCell ref="B1:E1"/>
    <mergeCell ref="A2:H2"/>
    <mergeCell ref="A3:H3"/>
    <mergeCell ref="B6:B8"/>
    <mergeCell ref="C6:C7"/>
  </mergeCells>
  <printOptions/>
  <pageMargins left="0.7874015748031497" right="0.5905511811023623" top="0.4" bottom="0.47" header="0.25" footer="0.29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merkusheva</cp:lastModifiedBy>
  <cp:lastPrinted>2021-06-03T07:28:18Z</cp:lastPrinted>
  <dcterms:created xsi:type="dcterms:W3CDTF">2010-04-20T07:34:11Z</dcterms:created>
  <dcterms:modified xsi:type="dcterms:W3CDTF">2021-06-04T09:03:37Z</dcterms:modified>
  <cp:category/>
  <cp:version/>
  <cp:contentType/>
  <cp:contentStatus/>
</cp:coreProperties>
</file>